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bookViews>
    <workbookView xWindow="0" yWindow="0" windowWidth="27880" windowHeight="17760" tabRatio="816" activeTab="6"/>
  </bookViews>
  <sheets>
    <sheet name="Overall" sheetId="1" r:id="rId1"/>
    <sheet name="Unit Inspection" sheetId="12" r:id="rId2"/>
    <sheet name="Armed" sheetId="2" r:id="rId3"/>
    <sheet name="Unarmed" sheetId="3" r:id="rId4"/>
    <sheet name="Male CG" sheetId="4" r:id="rId5"/>
    <sheet name="Female CG" sheetId="8" r:id="rId6"/>
    <sheet name="Male PT" sheetId="9" r:id="rId7"/>
    <sheet name="Female PT" sheetId="10" r:id="rId8"/>
    <sheet name="Air Rifle" sheetId="6" r:id="rId9"/>
    <sheet name="Tables" sheetId="11" r:id="rId10"/>
  </sheets>
  <externalReferences>
    <externalReference r:id="rId11"/>
  </externalReferences>
  <definedNames>
    <definedName name="_xlnm.Print_Area" localSheetId="0">Overall!$A$1:$K$27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9" i="1" l="1"/>
  <c r="K27" i="1"/>
  <c r="K23" i="1"/>
  <c r="K3" i="1"/>
  <c r="K4" i="1"/>
  <c r="K5" i="1"/>
  <c r="K6" i="1"/>
  <c r="K7" i="1"/>
  <c r="K8" i="1"/>
  <c r="K9" i="1"/>
  <c r="K10" i="1"/>
  <c r="K11" i="1"/>
  <c r="K12" i="1"/>
  <c r="K13" i="1"/>
  <c r="K14" i="1"/>
  <c r="K20" i="1"/>
  <c r="K21" i="1"/>
  <c r="K24" i="1"/>
  <c r="K25" i="1"/>
  <c r="K26" i="1"/>
  <c r="I105" i="10"/>
  <c r="G105" i="10"/>
  <c r="E105" i="10"/>
  <c r="J105" i="10"/>
  <c r="I106" i="10"/>
  <c r="G106" i="10"/>
  <c r="E106" i="10"/>
  <c r="J106" i="10"/>
  <c r="I107" i="10"/>
  <c r="G107" i="10"/>
  <c r="E107" i="10"/>
  <c r="J107" i="10"/>
  <c r="I108" i="10"/>
  <c r="G108" i="10"/>
  <c r="E108" i="10"/>
  <c r="J108" i="10"/>
  <c r="K108" i="10"/>
  <c r="I101" i="10"/>
  <c r="G101" i="10"/>
  <c r="E101" i="10"/>
  <c r="J101" i="10"/>
  <c r="I102" i="10"/>
  <c r="G102" i="10"/>
  <c r="E102" i="10"/>
  <c r="J102" i="10"/>
  <c r="I103" i="10"/>
  <c r="G103" i="10"/>
  <c r="E103" i="10"/>
  <c r="J103" i="10"/>
  <c r="I104" i="10"/>
  <c r="G104" i="10"/>
  <c r="E104" i="10"/>
  <c r="J104" i="10"/>
  <c r="K104" i="10"/>
  <c r="I97" i="10"/>
  <c r="G97" i="10"/>
  <c r="E97" i="10"/>
  <c r="J97" i="10"/>
  <c r="I98" i="10"/>
  <c r="G98" i="10"/>
  <c r="E98" i="10"/>
  <c r="J98" i="10"/>
  <c r="I99" i="10"/>
  <c r="G99" i="10"/>
  <c r="E99" i="10"/>
  <c r="J99" i="10"/>
  <c r="I100" i="10"/>
  <c r="G100" i="10"/>
  <c r="E100" i="10"/>
  <c r="J100" i="10"/>
  <c r="K100" i="10"/>
  <c r="I93" i="10"/>
  <c r="G93" i="10"/>
  <c r="E93" i="10"/>
  <c r="J93" i="10"/>
  <c r="I94" i="10"/>
  <c r="G94" i="10"/>
  <c r="E94" i="10"/>
  <c r="J94" i="10"/>
  <c r="I95" i="10"/>
  <c r="G95" i="10"/>
  <c r="E95" i="10"/>
  <c r="J95" i="10"/>
  <c r="I96" i="10"/>
  <c r="G96" i="10"/>
  <c r="E96" i="10"/>
  <c r="J96" i="10"/>
  <c r="K96" i="10"/>
  <c r="I89" i="10"/>
  <c r="G89" i="10"/>
  <c r="E89" i="10"/>
  <c r="J89" i="10"/>
  <c r="I90" i="10"/>
  <c r="G90" i="10"/>
  <c r="E90" i="10"/>
  <c r="J90" i="10"/>
  <c r="I91" i="10"/>
  <c r="G91" i="10"/>
  <c r="E91" i="10"/>
  <c r="J91" i="10"/>
  <c r="I92" i="10"/>
  <c r="G92" i="10"/>
  <c r="E92" i="10"/>
  <c r="J92" i="10"/>
  <c r="K92" i="10"/>
  <c r="I85" i="10"/>
  <c r="G85" i="10"/>
  <c r="E85" i="10"/>
  <c r="J85" i="10"/>
  <c r="I86" i="10"/>
  <c r="G86" i="10"/>
  <c r="E86" i="10"/>
  <c r="J86" i="10"/>
  <c r="I87" i="10"/>
  <c r="G87" i="10"/>
  <c r="E87" i="10"/>
  <c r="J87" i="10"/>
  <c r="I88" i="10"/>
  <c r="G88" i="10"/>
  <c r="E88" i="10"/>
  <c r="J88" i="10"/>
  <c r="K88" i="10"/>
  <c r="I81" i="10"/>
  <c r="G81" i="10"/>
  <c r="E81" i="10"/>
  <c r="J81" i="10"/>
  <c r="I82" i="10"/>
  <c r="G82" i="10"/>
  <c r="E82" i="10"/>
  <c r="J82" i="10"/>
  <c r="I83" i="10"/>
  <c r="G83" i="10"/>
  <c r="E83" i="10"/>
  <c r="J83" i="10"/>
  <c r="I84" i="10"/>
  <c r="G84" i="10"/>
  <c r="E84" i="10"/>
  <c r="J84" i="10"/>
  <c r="K84" i="10"/>
  <c r="I77" i="10"/>
  <c r="G77" i="10"/>
  <c r="E77" i="10"/>
  <c r="J77" i="10"/>
  <c r="I78" i="10"/>
  <c r="G78" i="10"/>
  <c r="E78" i="10"/>
  <c r="J78" i="10"/>
  <c r="I79" i="10"/>
  <c r="G79" i="10"/>
  <c r="E79" i="10"/>
  <c r="J79" i="10"/>
  <c r="I80" i="10"/>
  <c r="G80" i="10"/>
  <c r="E80" i="10"/>
  <c r="J80" i="10"/>
  <c r="K80" i="10"/>
  <c r="I73" i="10"/>
  <c r="G73" i="10"/>
  <c r="E73" i="10"/>
  <c r="J73" i="10"/>
  <c r="I74" i="10"/>
  <c r="G74" i="10"/>
  <c r="E74" i="10"/>
  <c r="J74" i="10"/>
  <c r="I75" i="10"/>
  <c r="G75" i="10"/>
  <c r="E75" i="10"/>
  <c r="J75" i="10"/>
  <c r="I76" i="10"/>
  <c r="G76" i="10"/>
  <c r="E76" i="10"/>
  <c r="J76" i="10"/>
  <c r="K76" i="10"/>
  <c r="I69" i="10"/>
  <c r="G69" i="10"/>
  <c r="E69" i="10"/>
  <c r="J69" i="10"/>
  <c r="I70" i="10"/>
  <c r="G70" i="10"/>
  <c r="E70" i="10"/>
  <c r="J70" i="10"/>
  <c r="I71" i="10"/>
  <c r="G71" i="10"/>
  <c r="E71" i="10"/>
  <c r="J71" i="10"/>
  <c r="I72" i="10"/>
  <c r="G72" i="10"/>
  <c r="E72" i="10"/>
  <c r="J72" i="10"/>
  <c r="K72" i="10"/>
  <c r="I65" i="10"/>
  <c r="G65" i="10"/>
  <c r="E65" i="10"/>
  <c r="J65" i="10"/>
  <c r="I66" i="10"/>
  <c r="G66" i="10"/>
  <c r="E66" i="10"/>
  <c r="J66" i="10"/>
  <c r="I67" i="10"/>
  <c r="G67" i="10"/>
  <c r="E67" i="10"/>
  <c r="J67" i="10"/>
  <c r="I68" i="10"/>
  <c r="G68" i="10"/>
  <c r="E68" i="10"/>
  <c r="J68" i="10"/>
  <c r="K68" i="10"/>
  <c r="I61" i="10"/>
  <c r="G61" i="10"/>
  <c r="E61" i="10"/>
  <c r="J61" i="10"/>
  <c r="I62" i="10"/>
  <c r="G62" i="10"/>
  <c r="E62" i="10"/>
  <c r="J62" i="10"/>
  <c r="I63" i="10"/>
  <c r="G63" i="10"/>
  <c r="E63" i="10"/>
  <c r="J63" i="10"/>
  <c r="I64" i="10"/>
  <c r="G64" i="10"/>
  <c r="E64" i="10"/>
  <c r="J64" i="10"/>
  <c r="K64" i="10"/>
  <c r="I57" i="10"/>
  <c r="G57" i="10"/>
  <c r="E57" i="10"/>
  <c r="J57" i="10"/>
  <c r="I58" i="10"/>
  <c r="G58" i="10"/>
  <c r="E58" i="10"/>
  <c r="J58" i="10"/>
  <c r="I59" i="10"/>
  <c r="G59" i="10"/>
  <c r="E59" i="10"/>
  <c r="J59" i="10"/>
  <c r="I60" i="10"/>
  <c r="G60" i="10"/>
  <c r="E60" i="10"/>
  <c r="J60" i="10"/>
  <c r="K60" i="10"/>
  <c r="I53" i="10"/>
  <c r="G53" i="10"/>
  <c r="E53" i="10"/>
  <c r="J53" i="10"/>
  <c r="I54" i="10"/>
  <c r="G54" i="10"/>
  <c r="E54" i="10"/>
  <c r="J54" i="10"/>
  <c r="I55" i="10"/>
  <c r="G55" i="10"/>
  <c r="E55" i="10"/>
  <c r="J55" i="10"/>
  <c r="I56" i="10"/>
  <c r="G56" i="10"/>
  <c r="E56" i="10"/>
  <c r="J56" i="10"/>
  <c r="K56" i="10"/>
  <c r="I49" i="10"/>
  <c r="G49" i="10"/>
  <c r="E49" i="10"/>
  <c r="J49" i="10"/>
  <c r="I50" i="10"/>
  <c r="G50" i="10"/>
  <c r="E50" i="10"/>
  <c r="J50" i="10"/>
  <c r="I51" i="10"/>
  <c r="G51" i="10"/>
  <c r="E51" i="10"/>
  <c r="J51" i="10"/>
  <c r="I52" i="10"/>
  <c r="G52" i="10"/>
  <c r="E52" i="10"/>
  <c r="J52" i="10"/>
  <c r="K52" i="10"/>
  <c r="I45" i="10"/>
  <c r="G45" i="10"/>
  <c r="E45" i="10"/>
  <c r="J45" i="10"/>
  <c r="I46" i="10"/>
  <c r="G46" i="10"/>
  <c r="E46" i="10"/>
  <c r="J46" i="10"/>
  <c r="I47" i="10"/>
  <c r="G47" i="10"/>
  <c r="E47" i="10"/>
  <c r="J47" i="10"/>
  <c r="I48" i="10"/>
  <c r="G48" i="10"/>
  <c r="E48" i="10"/>
  <c r="J48" i="10"/>
  <c r="K48" i="10"/>
  <c r="I41" i="10"/>
  <c r="G41" i="10"/>
  <c r="E41" i="10"/>
  <c r="J41" i="10"/>
  <c r="I42" i="10"/>
  <c r="G42" i="10"/>
  <c r="E42" i="10"/>
  <c r="J42" i="10"/>
  <c r="I43" i="10"/>
  <c r="G43" i="10"/>
  <c r="E43" i="10"/>
  <c r="J43" i="10"/>
  <c r="I44" i="10"/>
  <c r="G44" i="10"/>
  <c r="E44" i="10"/>
  <c r="J44" i="10"/>
  <c r="K44" i="10"/>
  <c r="I37" i="10"/>
  <c r="G37" i="10"/>
  <c r="E37" i="10"/>
  <c r="J37" i="10"/>
  <c r="I38" i="10"/>
  <c r="G38" i="10"/>
  <c r="E38" i="10"/>
  <c r="J38" i="10"/>
  <c r="I39" i="10"/>
  <c r="G39" i="10"/>
  <c r="E39" i="10"/>
  <c r="J39" i="10"/>
  <c r="I40" i="10"/>
  <c r="G40" i="10"/>
  <c r="E40" i="10"/>
  <c r="J40" i="10"/>
  <c r="K40" i="10"/>
  <c r="I33" i="10"/>
  <c r="G33" i="10"/>
  <c r="E33" i="10"/>
  <c r="J33" i="10"/>
  <c r="I34" i="10"/>
  <c r="G34" i="10"/>
  <c r="E34" i="10"/>
  <c r="J34" i="10"/>
  <c r="I35" i="10"/>
  <c r="G35" i="10"/>
  <c r="E35" i="10"/>
  <c r="J35" i="10"/>
  <c r="I36" i="10"/>
  <c r="G36" i="10"/>
  <c r="E36" i="10"/>
  <c r="J36" i="10"/>
  <c r="K36" i="10"/>
  <c r="I29" i="10"/>
  <c r="G29" i="10"/>
  <c r="E29" i="10"/>
  <c r="J29" i="10"/>
  <c r="I30" i="10"/>
  <c r="G30" i="10"/>
  <c r="E30" i="10"/>
  <c r="J30" i="10"/>
  <c r="I31" i="10"/>
  <c r="G31" i="10"/>
  <c r="E31" i="10"/>
  <c r="J31" i="10"/>
  <c r="I32" i="10"/>
  <c r="G32" i="10"/>
  <c r="E32" i="10"/>
  <c r="J32" i="10"/>
  <c r="K32" i="10"/>
  <c r="I25" i="10"/>
  <c r="G25" i="10"/>
  <c r="E25" i="10"/>
  <c r="J25" i="10"/>
  <c r="I26" i="10"/>
  <c r="G26" i="10"/>
  <c r="E26" i="10"/>
  <c r="J26" i="10"/>
  <c r="I27" i="10"/>
  <c r="G27" i="10"/>
  <c r="E27" i="10"/>
  <c r="J27" i="10"/>
  <c r="I28" i="10"/>
  <c r="G28" i="10"/>
  <c r="E28" i="10"/>
  <c r="J28" i="10"/>
  <c r="K28" i="10"/>
  <c r="G21" i="10"/>
  <c r="E21" i="10"/>
  <c r="J21" i="10"/>
  <c r="G22" i="10"/>
  <c r="E22" i="10"/>
  <c r="J22" i="10"/>
  <c r="G23" i="10"/>
  <c r="E23" i="10"/>
  <c r="J23" i="10"/>
  <c r="G24" i="10"/>
  <c r="E24" i="10"/>
  <c r="J24" i="10"/>
  <c r="K24" i="10"/>
  <c r="I17" i="10"/>
  <c r="G17" i="10"/>
  <c r="E17" i="10"/>
  <c r="J17" i="10"/>
  <c r="I18" i="10"/>
  <c r="G18" i="10"/>
  <c r="E18" i="10"/>
  <c r="J18" i="10"/>
  <c r="I19" i="10"/>
  <c r="G19" i="10"/>
  <c r="E19" i="10"/>
  <c r="J19" i="10"/>
  <c r="I20" i="10"/>
  <c r="G20" i="10"/>
  <c r="E20" i="10"/>
  <c r="J20" i="10"/>
  <c r="K20" i="10"/>
  <c r="I13" i="10"/>
  <c r="G13" i="10"/>
  <c r="E13" i="10"/>
  <c r="J13" i="10"/>
  <c r="I14" i="10"/>
  <c r="G14" i="10"/>
  <c r="E14" i="10"/>
  <c r="J14" i="10"/>
  <c r="I15" i="10"/>
  <c r="G15" i="10"/>
  <c r="E15" i="10"/>
  <c r="J15" i="10"/>
  <c r="I16" i="10"/>
  <c r="G16" i="10"/>
  <c r="E16" i="10"/>
  <c r="J16" i="10"/>
  <c r="K16" i="10"/>
  <c r="I9" i="10"/>
  <c r="G9" i="10"/>
  <c r="E9" i="10"/>
  <c r="J9" i="10"/>
  <c r="I10" i="10"/>
  <c r="G10" i="10"/>
  <c r="E10" i="10"/>
  <c r="J10" i="10"/>
  <c r="I11" i="10"/>
  <c r="G11" i="10"/>
  <c r="E11" i="10"/>
  <c r="J11" i="10"/>
  <c r="I12" i="10"/>
  <c r="G12" i="10"/>
  <c r="E12" i="10"/>
  <c r="J12" i="10"/>
  <c r="K12" i="10"/>
  <c r="I5" i="10"/>
  <c r="G5" i="10"/>
  <c r="E5" i="10"/>
  <c r="J5" i="10"/>
  <c r="I6" i="10"/>
  <c r="G6" i="10"/>
  <c r="E6" i="10"/>
  <c r="J6" i="10"/>
  <c r="I7" i="10"/>
  <c r="G7" i="10"/>
  <c r="E7" i="10"/>
  <c r="J7" i="10"/>
  <c r="I8" i="10"/>
  <c r="G8" i="10"/>
  <c r="E8" i="10"/>
  <c r="J8" i="10"/>
  <c r="K8" i="10"/>
  <c r="I105" i="9"/>
  <c r="G105" i="9"/>
  <c r="E105" i="9"/>
  <c r="J105" i="9"/>
  <c r="I106" i="9"/>
  <c r="G106" i="9"/>
  <c r="E106" i="9"/>
  <c r="J106" i="9"/>
  <c r="I107" i="9"/>
  <c r="G107" i="9"/>
  <c r="E107" i="9"/>
  <c r="J107" i="9"/>
  <c r="I108" i="9"/>
  <c r="G108" i="9"/>
  <c r="E108" i="9"/>
  <c r="J108" i="9"/>
  <c r="K108" i="9"/>
  <c r="I101" i="9"/>
  <c r="G101" i="9"/>
  <c r="E101" i="9"/>
  <c r="J101" i="9"/>
  <c r="I102" i="9"/>
  <c r="G102" i="9"/>
  <c r="E102" i="9"/>
  <c r="J102" i="9"/>
  <c r="I103" i="9"/>
  <c r="G103" i="9"/>
  <c r="E103" i="9"/>
  <c r="J103" i="9"/>
  <c r="I104" i="9"/>
  <c r="G104" i="9"/>
  <c r="E104" i="9"/>
  <c r="J104" i="9"/>
  <c r="K104" i="9"/>
  <c r="I97" i="9"/>
  <c r="G97" i="9"/>
  <c r="E97" i="9"/>
  <c r="J97" i="9"/>
  <c r="I98" i="9"/>
  <c r="G98" i="9"/>
  <c r="E98" i="9"/>
  <c r="J98" i="9"/>
  <c r="I99" i="9"/>
  <c r="G99" i="9"/>
  <c r="E99" i="9"/>
  <c r="J99" i="9"/>
  <c r="I100" i="9"/>
  <c r="G100" i="9"/>
  <c r="E100" i="9"/>
  <c r="J100" i="9"/>
  <c r="K100" i="9"/>
  <c r="I93" i="9"/>
  <c r="G93" i="9"/>
  <c r="E93" i="9"/>
  <c r="J93" i="9"/>
  <c r="I94" i="9"/>
  <c r="G94" i="9"/>
  <c r="E94" i="9"/>
  <c r="J94" i="9"/>
  <c r="I95" i="9"/>
  <c r="G95" i="9"/>
  <c r="E95" i="9"/>
  <c r="J95" i="9"/>
  <c r="I96" i="9"/>
  <c r="G96" i="9"/>
  <c r="E96" i="9"/>
  <c r="J96" i="9"/>
  <c r="K96" i="9"/>
  <c r="I89" i="9"/>
  <c r="G89" i="9"/>
  <c r="E89" i="9"/>
  <c r="J89" i="9"/>
  <c r="I90" i="9"/>
  <c r="G90" i="9"/>
  <c r="E90" i="9"/>
  <c r="J90" i="9"/>
  <c r="I91" i="9"/>
  <c r="G91" i="9"/>
  <c r="E91" i="9"/>
  <c r="J91" i="9"/>
  <c r="I92" i="9"/>
  <c r="G92" i="9"/>
  <c r="E92" i="9"/>
  <c r="J92" i="9"/>
  <c r="K92" i="9"/>
  <c r="I85" i="9"/>
  <c r="G85" i="9"/>
  <c r="E85" i="9"/>
  <c r="J85" i="9"/>
  <c r="I86" i="9"/>
  <c r="G86" i="9"/>
  <c r="E86" i="9"/>
  <c r="J86" i="9"/>
  <c r="I87" i="9"/>
  <c r="G87" i="9"/>
  <c r="E87" i="9"/>
  <c r="J87" i="9"/>
  <c r="I88" i="9"/>
  <c r="G88" i="9"/>
  <c r="E88" i="9"/>
  <c r="J88" i="9"/>
  <c r="K88" i="9"/>
  <c r="I81" i="9"/>
  <c r="G81" i="9"/>
  <c r="E81" i="9"/>
  <c r="J81" i="9"/>
  <c r="I82" i="9"/>
  <c r="G82" i="9"/>
  <c r="E82" i="9"/>
  <c r="J82" i="9"/>
  <c r="I83" i="9"/>
  <c r="G83" i="9"/>
  <c r="E83" i="9"/>
  <c r="J83" i="9"/>
  <c r="I84" i="9"/>
  <c r="G84" i="9"/>
  <c r="E84" i="9"/>
  <c r="J84" i="9"/>
  <c r="K84" i="9"/>
  <c r="I77" i="9"/>
  <c r="G77" i="9"/>
  <c r="E77" i="9"/>
  <c r="J77" i="9"/>
  <c r="I78" i="9"/>
  <c r="G78" i="9"/>
  <c r="E78" i="9"/>
  <c r="J78" i="9"/>
  <c r="I79" i="9"/>
  <c r="G79" i="9"/>
  <c r="E79" i="9"/>
  <c r="J79" i="9"/>
  <c r="I80" i="9"/>
  <c r="G80" i="9"/>
  <c r="E80" i="9"/>
  <c r="J80" i="9"/>
  <c r="K80" i="9"/>
  <c r="I73" i="9"/>
  <c r="G73" i="9"/>
  <c r="E73" i="9"/>
  <c r="J73" i="9"/>
  <c r="I74" i="9"/>
  <c r="G74" i="9"/>
  <c r="E74" i="9"/>
  <c r="J74" i="9"/>
  <c r="I75" i="9"/>
  <c r="G75" i="9"/>
  <c r="E75" i="9"/>
  <c r="J75" i="9"/>
  <c r="I76" i="9"/>
  <c r="G76" i="9"/>
  <c r="E76" i="9"/>
  <c r="J76" i="9"/>
  <c r="K76" i="9"/>
  <c r="I69" i="9"/>
  <c r="G69" i="9"/>
  <c r="E69" i="9"/>
  <c r="J69" i="9"/>
  <c r="I70" i="9"/>
  <c r="G70" i="9"/>
  <c r="E70" i="9"/>
  <c r="J70" i="9"/>
  <c r="I71" i="9"/>
  <c r="G71" i="9"/>
  <c r="E71" i="9"/>
  <c r="J71" i="9"/>
  <c r="I72" i="9"/>
  <c r="G72" i="9"/>
  <c r="E72" i="9"/>
  <c r="J72" i="9"/>
  <c r="K72" i="9"/>
  <c r="I65" i="9"/>
  <c r="G65" i="9"/>
  <c r="E65" i="9"/>
  <c r="J65" i="9"/>
  <c r="I66" i="9"/>
  <c r="G66" i="9"/>
  <c r="E66" i="9"/>
  <c r="J66" i="9"/>
  <c r="I67" i="9"/>
  <c r="G67" i="9"/>
  <c r="E67" i="9"/>
  <c r="J67" i="9"/>
  <c r="I68" i="9"/>
  <c r="G68" i="9"/>
  <c r="E68" i="9"/>
  <c r="J68" i="9"/>
  <c r="K68" i="9"/>
  <c r="I61" i="9"/>
  <c r="G61" i="9"/>
  <c r="E61" i="9"/>
  <c r="J61" i="9"/>
  <c r="I62" i="9"/>
  <c r="G62" i="9"/>
  <c r="E62" i="9"/>
  <c r="J62" i="9"/>
  <c r="I63" i="9"/>
  <c r="G63" i="9"/>
  <c r="E63" i="9"/>
  <c r="J63" i="9"/>
  <c r="I64" i="9"/>
  <c r="G64" i="9"/>
  <c r="E64" i="9"/>
  <c r="J64" i="9"/>
  <c r="K64" i="9"/>
  <c r="I57" i="9"/>
  <c r="G57" i="9"/>
  <c r="E57" i="9"/>
  <c r="J57" i="9"/>
  <c r="I58" i="9"/>
  <c r="G58" i="9"/>
  <c r="E58" i="9"/>
  <c r="J58" i="9"/>
  <c r="I59" i="9"/>
  <c r="G59" i="9"/>
  <c r="E59" i="9"/>
  <c r="J59" i="9"/>
  <c r="I60" i="9"/>
  <c r="G60" i="9"/>
  <c r="E60" i="9"/>
  <c r="J60" i="9"/>
  <c r="K60" i="9"/>
  <c r="I53" i="9"/>
  <c r="G53" i="9"/>
  <c r="E53" i="9"/>
  <c r="J53" i="9"/>
  <c r="I54" i="9"/>
  <c r="G54" i="9"/>
  <c r="E54" i="9"/>
  <c r="J54" i="9"/>
  <c r="I55" i="9"/>
  <c r="G55" i="9"/>
  <c r="E55" i="9"/>
  <c r="J55" i="9"/>
  <c r="I56" i="9"/>
  <c r="G56" i="9"/>
  <c r="E56" i="9"/>
  <c r="J56" i="9"/>
  <c r="K56" i="9"/>
  <c r="I49" i="9"/>
  <c r="G49" i="9"/>
  <c r="E49" i="9"/>
  <c r="J49" i="9"/>
  <c r="I50" i="9"/>
  <c r="G50" i="9"/>
  <c r="E50" i="9"/>
  <c r="J50" i="9"/>
  <c r="I51" i="9"/>
  <c r="G51" i="9"/>
  <c r="E51" i="9"/>
  <c r="J51" i="9"/>
  <c r="I52" i="9"/>
  <c r="G52" i="9"/>
  <c r="E52" i="9"/>
  <c r="J52" i="9"/>
  <c r="K52" i="9"/>
  <c r="I45" i="9"/>
  <c r="G45" i="9"/>
  <c r="E45" i="9"/>
  <c r="J45" i="9"/>
  <c r="I46" i="9"/>
  <c r="G46" i="9"/>
  <c r="E46" i="9"/>
  <c r="J46" i="9"/>
  <c r="I47" i="9"/>
  <c r="G47" i="9"/>
  <c r="E47" i="9"/>
  <c r="J47" i="9"/>
  <c r="I48" i="9"/>
  <c r="G48" i="9"/>
  <c r="E48" i="9"/>
  <c r="J48" i="9"/>
  <c r="K48" i="9"/>
  <c r="I41" i="9"/>
  <c r="G41" i="9"/>
  <c r="E41" i="9"/>
  <c r="J41" i="9"/>
  <c r="I42" i="9"/>
  <c r="G42" i="9"/>
  <c r="E42" i="9"/>
  <c r="J42" i="9"/>
  <c r="I43" i="9"/>
  <c r="G43" i="9"/>
  <c r="E43" i="9"/>
  <c r="J43" i="9"/>
  <c r="I44" i="9"/>
  <c r="G44" i="9"/>
  <c r="E44" i="9"/>
  <c r="J44" i="9"/>
  <c r="K44" i="9"/>
  <c r="I37" i="9"/>
  <c r="G37" i="9"/>
  <c r="E37" i="9"/>
  <c r="J37" i="9"/>
  <c r="I38" i="9"/>
  <c r="G38" i="9"/>
  <c r="E38" i="9"/>
  <c r="J38" i="9"/>
  <c r="I39" i="9"/>
  <c r="G39" i="9"/>
  <c r="E39" i="9"/>
  <c r="J39" i="9"/>
  <c r="I40" i="9"/>
  <c r="G40" i="9"/>
  <c r="E40" i="9"/>
  <c r="J40" i="9"/>
  <c r="K40" i="9"/>
  <c r="I33" i="9"/>
  <c r="G33" i="9"/>
  <c r="E33" i="9"/>
  <c r="J33" i="9"/>
  <c r="I34" i="9"/>
  <c r="G34" i="9"/>
  <c r="E34" i="9"/>
  <c r="J34" i="9"/>
  <c r="I35" i="9"/>
  <c r="G35" i="9"/>
  <c r="E35" i="9"/>
  <c r="J35" i="9"/>
  <c r="I36" i="9"/>
  <c r="G36" i="9"/>
  <c r="E36" i="9"/>
  <c r="J36" i="9"/>
  <c r="K36" i="9"/>
  <c r="I29" i="9"/>
  <c r="G29" i="9"/>
  <c r="E29" i="9"/>
  <c r="J29" i="9"/>
  <c r="I30" i="9"/>
  <c r="G30" i="9"/>
  <c r="E30" i="9"/>
  <c r="J30" i="9"/>
  <c r="I31" i="9"/>
  <c r="G31" i="9"/>
  <c r="E31" i="9"/>
  <c r="J31" i="9"/>
  <c r="I32" i="9"/>
  <c r="G32" i="9"/>
  <c r="E32" i="9"/>
  <c r="J32" i="9"/>
  <c r="K32" i="9"/>
  <c r="I25" i="9"/>
  <c r="G25" i="9"/>
  <c r="E25" i="9"/>
  <c r="J25" i="9"/>
  <c r="I26" i="9"/>
  <c r="G26" i="9"/>
  <c r="E26" i="9"/>
  <c r="J26" i="9"/>
  <c r="I27" i="9"/>
  <c r="G27" i="9"/>
  <c r="E27" i="9"/>
  <c r="J27" i="9"/>
  <c r="I28" i="9"/>
  <c r="G28" i="9"/>
  <c r="E28" i="9"/>
  <c r="J28" i="9"/>
  <c r="K28" i="9"/>
  <c r="I21" i="9"/>
  <c r="G21" i="9"/>
  <c r="E21" i="9"/>
  <c r="J21" i="9"/>
  <c r="I22" i="9"/>
  <c r="G22" i="9"/>
  <c r="E22" i="9"/>
  <c r="J22" i="9"/>
  <c r="I23" i="9"/>
  <c r="G23" i="9"/>
  <c r="E23" i="9"/>
  <c r="J23" i="9"/>
  <c r="I24" i="9"/>
  <c r="G24" i="9"/>
  <c r="E24" i="9"/>
  <c r="J24" i="9"/>
  <c r="K24" i="9"/>
  <c r="I17" i="9"/>
  <c r="G17" i="9"/>
  <c r="E17" i="9"/>
  <c r="J17" i="9"/>
  <c r="I18" i="9"/>
  <c r="G18" i="9"/>
  <c r="E18" i="9"/>
  <c r="J18" i="9"/>
  <c r="I19" i="9"/>
  <c r="G19" i="9"/>
  <c r="E19" i="9"/>
  <c r="J19" i="9"/>
  <c r="I20" i="9"/>
  <c r="G20" i="9"/>
  <c r="E20" i="9"/>
  <c r="J20" i="9"/>
  <c r="K20" i="9"/>
  <c r="I13" i="9"/>
  <c r="G13" i="9"/>
  <c r="E13" i="9"/>
  <c r="J13" i="9"/>
  <c r="I14" i="9"/>
  <c r="G14" i="9"/>
  <c r="E14" i="9"/>
  <c r="J14" i="9"/>
  <c r="I15" i="9"/>
  <c r="G15" i="9"/>
  <c r="E15" i="9"/>
  <c r="J15" i="9"/>
  <c r="I16" i="9"/>
  <c r="G16" i="9"/>
  <c r="E16" i="9"/>
  <c r="J16" i="9"/>
  <c r="K16" i="9"/>
  <c r="I9" i="9"/>
  <c r="G9" i="9"/>
  <c r="E9" i="9"/>
  <c r="J9" i="9"/>
  <c r="I10" i="9"/>
  <c r="G10" i="9"/>
  <c r="E10" i="9"/>
  <c r="J10" i="9"/>
  <c r="I11" i="9"/>
  <c r="G11" i="9"/>
  <c r="E11" i="9"/>
  <c r="J11" i="9"/>
  <c r="I12" i="9"/>
  <c r="G12" i="9"/>
  <c r="E12" i="9"/>
  <c r="J12" i="9"/>
  <c r="K12" i="9"/>
  <c r="I5" i="9"/>
  <c r="G5" i="9"/>
  <c r="E5" i="9"/>
  <c r="J5" i="9"/>
  <c r="I6" i="9"/>
  <c r="G6" i="9"/>
  <c r="E6" i="9"/>
  <c r="J6" i="9"/>
  <c r="I7" i="9"/>
  <c r="G7" i="9"/>
  <c r="E7" i="9"/>
  <c r="J7" i="9"/>
  <c r="I8" i="9"/>
  <c r="G8" i="9"/>
  <c r="E8" i="9"/>
  <c r="J8" i="9"/>
  <c r="K8" i="9"/>
  <c r="F9" i="12"/>
  <c r="F28" i="4"/>
  <c r="F27" i="4"/>
  <c r="F26" i="4"/>
  <c r="F25" i="4"/>
  <c r="F24" i="4"/>
  <c r="F23" i="4"/>
  <c r="F22" i="4"/>
  <c r="F21" i="4"/>
  <c r="F20" i="4"/>
  <c r="F19" i="4"/>
  <c r="F18" i="4"/>
  <c r="F17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G27" i="1"/>
  <c r="H27" i="1"/>
  <c r="O27" i="1"/>
  <c r="G26" i="1"/>
  <c r="H26" i="1"/>
  <c r="O26" i="1"/>
  <c r="G25" i="1"/>
  <c r="H25" i="1"/>
  <c r="O25" i="1"/>
  <c r="G24" i="1"/>
  <c r="H24" i="1"/>
  <c r="O24" i="1"/>
  <c r="G23" i="1"/>
  <c r="H23" i="1"/>
  <c r="O23" i="1"/>
  <c r="G22" i="1"/>
  <c r="H22" i="1"/>
  <c r="O22" i="1"/>
  <c r="G21" i="1"/>
  <c r="H21" i="1"/>
  <c r="O21" i="1"/>
  <c r="G20" i="1"/>
  <c r="H20" i="1"/>
  <c r="O20" i="1"/>
  <c r="G19" i="1"/>
  <c r="H19" i="1"/>
  <c r="O19" i="1"/>
  <c r="G18" i="1"/>
  <c r="H18" i="1"/>
  <c r="O18" i="1"/>
  <c r="G17" i="1"/>
  <c r="H17" i="1"/>
  <c r="O17" i="1"/>
  <c r="G16" i="1"/>
  <c r="H16" i="1"/>
  <c r="O16" i="1"/>
  <c r="G15" i="1"/>
  <c r="H15" i="1"/>
  <c r="O15" i="1"/>
  <c r="G14" i="1"/>
  <c r="H14" i="1"/>
  <c r="O14" i="1"/>
  <c r="G13" i="1"/>
  <c r="H13" i="1"/>
  <c r="O13" i="1"/>
  <c r="G12" i="1"/>
  <c r="H12" i="1"/>
  <c r="O12" i="1"/>
  <c r="G11" i="1"/>
  <c r="H11" i="1"/>
  <c r="O11" i="1"/>
  <c r="G10" i="1"/>
  <c r="H10" i="1"/>
  <c r="O10" i="1"/>
  <c r="G9" i="1"/>
  <c r="H9" i="1"/>
  <c r="O9" i="1"/>
  <c r="G8" i="1"/>
  <c r="H8" i="1"/>
  <c r="O8" i="1"/>
  <c r="G7" i="1"/>
  <c r="H7" i="1"/>
  <c r="O7" i="1"/>
  <c r="G6" i="1"/>
  <c r="H6" i="1"/>
  <c r="O6" i="1"/>
  <c r="G5" i="1"/>
  <c r="H5" i="1"/>
  <c r="O5" i="1"/>
  <c r="G4" i="1"/>
  <c r="H4" i="1"/>
  <c r="O4" i="1"/>
  <c r="G3" i="1"/>
  <c r="H3" i="1"/>
  <c r="O3" i="1"/>
  <c r="G2" i="1"/>
  <c r="H2" i="1"/>
  <c r="O2" i="1"/>
  <c r="B5" i="1"/>
  <c r="C5" i="1"/>
  <c r="D5" i="1"/>
  <c r="E5" i="1"/>
  <c r="F5" i="1"/>
  <c r="N5" i="1"/>
  <c r="B4" i="1"/>
  <c r="C4" i="1"/>
  <c r="D4" i="1"/>
  <c r="E4" i="1"/>
  <c r="F4" i="1"/>
  <c r="N4" i="1"/>
  <c r="B3" i="1"/>
  <c r="C3" i="1"/>
  <c r="D3" i="1"/>
  <c r="E3" i="1"/>
  <c r="F3" i="1"/>
  <c r="N3" i="1"/>
  <c r="B2" i="1"/>
  <c r="C2" i="1"/>
  <c r="D2" i="1"/>
  <c r="E2" i="1"/>
  <c r="F2" i="1"/>
  <c r="N2" i="1"/>
  <c r="B27" i="1"/>
  <c r="C27" i="1"/>
  <c r="D27" i="1"/>
  <c r="E27" i="1"/>
  <c r="F27" i="1"/>
  <c r="N27" i="1"/>
  <c r="B26" i="1"/>
  <c r="C26" i="1"/>
  <c r="D26" i="1"/>
  <c r="E26" i="1"/>
  <c r="F26" i="1"/>
  <c r="N26" i="1"/>
  <c r="B25" i="1"/>
  <c r="C25" i="1"/>
  <c r="D25" i="1"/>
  <c r="E25" i="1"/>
  <c r="F25" i="1"/>
  <c r="N25" i="1"/>
  <c r="B24" i="1"/>
  <c r="C24" i="1"/>
  <c r="D24" i="1"/>
  <c r="E24" i="1"/>
  <c r="F24" i="1"/>
  <c r="N24" i="1"/>
  <c r="B23" i="1"/>
  <c r="C23" i="1"/>
  <c r="D23" i="1"/>
  <c r="E23" i="1"/>
  <c r="F23" i="1"/>
  <c r="N23" i="1"/>
  <c r="B22" i="1"/>
  <c r="C22" i="1"/>
  <c r="D22" i="1"/>
  <c r="E22" i="1"/>
  <c r="F22" i="1"/>
  <c r="N22" i="1"/>
  <c r="B21" i="1"/>
  <c r="C21" i="1"/>
  <c r="D21" i="1"/>
  <c r="E21" i="1"/>
  <c r="F21" i="1"/>
  <c r="N21" i="1"/>
  <c r="B20" i="1"/>
  <c r="C20" i="1"/>
  <c r="D20" i="1"/>
  <c r="E20" i="1"/>
  <c r="F20" i="1"/>
  <c r="N20" i="1"/>
  <c r="B19" i="1"/>
  <c r="C19" i="1"/>
  <c r="D19" i="1"/>
  <c r="E19" i="1"/>
  <c r="F19" i="1"/>
  <c r="N19" i="1"/>
  <c r="B18" i="1"/>
  <c r="C18" i="1"/>
  <c r="D18" i="1"/>
  <c r="E18" i="1"/>
  <c r="F18" i="1"/>
  <c r="N18" i="1"/>
  <c r="B17" i="1"/>
  <c r="C17" i="1"/>
  <c r="D17" i="1"/>
  <c r="E17" i="1"/>
  <c r="F17" i="1"/>
  <c r="N17" i="1"/>
  <c r="B16" i="1"/>
  <c r="C16" i="1"/>
  <c r="D16" i="1"/>
  <c r="E16" i="1"/>
  <c r="F16" i="1"/>
  <c r="N16" i="1"/>
  <c r="B15" i="1"/>
  <c r="C15" i="1"/>
  <c r="D15" i="1"/>
  <c r="E15" i="1"/>
  <c r="F15" i="1"/>
  <c r="N15" i="1"/>
  <c r="B14" i="1"/>
  <c r="C14" i="1"/>
  <c r="D14" i="1"/>
  <c r="E14" i="1"/>
  <c r="F14" i="1"/>
  <c r="N14" i="1"/>
  <c r="B13" i="1"/>
  <c r="C13" i="1"/>
  <c r="D13" i="1"/>
  <c r="E13" i="1"/>
  <c r="F13" i="1"/>
  <c r="N13" i="1"/>
  <c r="B12" i="1"/>
  <c r="C12" i="1"/>
  <c r="D12" i="1"/>
  <c r="E12" i="1"/>
  <c r="F12" i="1"/>
  <c r="N12" i="1"/>
  <c r="B11" i="1"/>
  <c r="C11" i="1"/>
  <c r="D11" i="1"/>
  <c r="E11" i="1"/>
  <c r="F11" i="1"/>
  <c r="N11" i="1"/>
  <c r="B10" i="1"/>
  <c r="C10" i="1"/>
  <c r="D10" i="1"/>
  <c r="E10" i="1"/>
  <c r="F10" i="1"/>
  <c r="N10" i="1"/>
  <c r="B9" i="1"/>
  <c r="C9" i="1"/>
  <c r="D9" i="1"/>
  <c r="E9" i="1"/>
  <c r="F9" i="1"/>
  <c r="N9" i="1"/>
  <c r="B8" i="1"/>
  <c r="C8" i="1"/>
  <c r="D8" i="1"/>
  <c r="E8" i="1"/>
  <c r="F8" i="1"/>
  <c r="N8" i="1"/>
  <c r="B7" i="1"/>
  <c r="C7" i="1"/>
  <c r="D7" i="1"/>
  <c r="E7" i="1"/>
  <c r="F7" i="1"/>
  <c r="N7" i="1"/>
  <c r="B6" i="1"/>
  <c r="C6" i="1"/>
  <c r="D6" i="1"/>
  <c r="E6" i="1"/>
  <c r="F6" i="1"/>
  <c r="N6" i="1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O3" i="8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F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8" i="12"/>
  <c r="F7" i="12"/>
  <c r="F6" i="12"/>
  <c r="F5" i="12"/>
  <c r="F4" i="12"/>
  <c r="F3" i="12"/>
  <c r="L28" i="2"/>
  <c r="N28" i="2"/>
  <c r="L27" i="2"/>
  <c r="N27" i="2"/>
  <c r="L26" i="2"/>
  <c r="N26" i="2"/>
  <c r="L25" i="2"/>
  <c r="N25" i="2"/>
  <c r="L24" i="2"/>
  <c r="N24" i="2"/>
  <c r="L23" i="2"/>
  <c r="N23" i="2"/>
  <c r="L22" i="2"/>
  <c r="N22" i="2"/>
  <c r="L21" i="2"/>
  <c r="N21" i="2"/>
  <c r="L20" i="2"/>
  <c r="N20" i="2"/>
  <c r="L19" i="2"/>
  <c r="N19" i="2"/>
  <c r="L18" i="2"/>
  <c r="N18" i="2"/>
  <c r="L17" i="2"/>
  <c r="N17" i="2"/>
  <c r="L16" i="2"/>
  <c r="N16" i="2"/>
  <c r="L15" i="2"/>
  <c r="N15" i="2"/>
  <c r="L14" i="2"/>
  <c r="N14" i="2"/>
  <c r="L13" i="2"/>
  <c r="N13" i="2"/>
  <c r="L12" i="2"/>
  <c r="N12" i="2"/>
  <c r="L11" i="2"/>
  <c r="N11" i="2"/>
  <c r="L10" i="2"/>
  <c r="N10" i="2"/>
  <c r="L9" i="2"/>
  <c r="N9" i="2"/>
  <c r="L8" i="2"/>
  <c r="N8" i="2"/>
  <c r="L7" i="2"/>
  <c r="N7" i="2"/>
  <c r="L6" i="2"/>
  <c r="N6" i="2"/>
  <c r="L5" i="2"/>
  <c r="N5" i="2"/>
  <c r="L4" i="2"/>
  <c r="N4" i="2"/>
  <c r="L3" i="2"/>
  <c r="N3" i="2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3" i="3"/>
  <c r="F4" i="3"/>
  <c r="F8" i="3"/>
  <c r="F7" i="3"/>
  <c r="F6" i="3"/>
  <c r="F5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I21" i="1"/>
  <c r="J21" i="1"/>
  <c r="I3" i="1"/>
  <c r="J3" i="1"/>
  <c r="I4" i="1"/>
  <c r="J4" i="1"/>
  <c r="I5" i="1"/>
  <c r="J5" i="1"/>
  <c r="J6" i="1"/>
  <c r="I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J14" i="1"/>
  <c r="I14" i="1"/>
  <c r="I15" i="1"/>
  <c r="J15" i="1"/>
  <c r="K15" i="1"/>
  <c r="I16" i="1"/>
  <c r="J16" i="1"/>
  <c r="K16" i="1"/>
  <c r="J17" i="1"/>
  <c r="I17" i="1"/>
  <c r="K17" i="1"/>
  <c r="I18" i="1"/>
  <c r="J18" i="1"/>
  <c r="K18" i="1"/>
  <c r="J19" i="1"/>
  <c r="I19" i="1"/>
  <c r="I20" i="1"/>
  <c r="J20" i="1"/>
  <c r="I22" i="1"/>
  <c r="J22" i="1"/>
  <c r="K22" i="1"/>
  <c r="I23" i="1"/>
  <c r="J23" i="1"/>
  <c r="I24" i="1"/>
  <c r="J24" i="1"/>
  <c r="I25" i="1"/>
  <c r="J25" i="1"/>
  <c r="J26" i="1"/>
  <c r="I26" i="1"/>
  <c r="I27" i="1"/>
  <c r="J27" i="1"/>
  <c r="I2" i="1"/>
  <c r="J2" i="1"/>
  <c r="K2" i="1"/>
</calcChain>
</file>

<file path=xl/sharedStrings.xml><?xml version="1.0" encoding="utf-8"?>
<sst xmlns="http://schemas.openxmlformats.org/spreadsheetml/2006/main" count="1157" uniqueCount="286">
  <si>
    <t>Armed</t>
  </si>
  <si>
    <t>Unarmed</t>
  </si>
  <si>
    <t>Male CG</t>
  </si>
  <si>
    <t>Female CG</t>
  </si>
  <si>
    <t>Male PT</t>
  </si>
  <si>
    <t>Female PT</t>
  </si>
  <si>
    <t>SANTA FE</t>
  </si>
  <si>
    <t>RIO RANCHO</t>
  </si>
  <si>
    <t>PIEDRA VISTA</t>
  </si>
  <si>
    <t>RIO GRANDE</t>
  </si>
  <si>
    <t>ATRISCO</t>
  </si>
  <si>
    <t>WEST MESA</t>
  </si>
  <si>
    <t>MANZANO</t>
  </si>
  <si>
    <t>SCHOOL</t>
  </si>
  <si>
    <t>INSPECTION</t>
  </si>
  <si>
    <t>HD JUDGE</t>
  </si>
  <si>
    <t>FIELD JUDGE</t>
  </si>
  <si>
    <t>REGULATION</t>
  </si>
  <si>
    <t>TOTAL</t>
  </si>
  <si>
    <t>PLACE</t>
  </si>
  <si>
    <t>EXHIBITION</t>
  </si>
  <si>
    <t>OVERALL</t>
  </si>
  <si>
    <t xml:space="preserve">OVERALL </t>
  </si>
  <si>
    <t>POINTS</t>
  </si>
  <si>
    <t>SCORE</t>
  </si>
  <si>
    <t>SWEEPSTAKE</t>
  </si>
  <si>
    <t>PULL UPS</t>
  </si>
  <si>
    <t>RUN</t>
  </si>
  <si>
    <t>VOLCANO VISTA</t>
  </si>
  <si>
    <t>SWEEPSTAKES</t>
  </si>
  <si>
    <t xml:space="preserve">1ST </t>
  </si>
  <si>
    <t>2ND</t>
  </si>
  <si>
    <t>3RD</t>
  </si>
  <si>
    <t>4TH</t>
  </si>
  <si>
    <t>5TH</t>
  </si>
  <si>
    <t>6TH</t>
  </si>
  <si>
    <t>7TH</t>
  </si>
  <si>
    <t>8TH</t>
  </si>
  <si>
    <t>SWEEPSTAKES POINTS</t>
  </si>
  <si>
    <t>Air Rifle #2</t>
  </si>
  <si>
    <t>Air Rifle #1</t>
  </si>
  <si>
    <t>SWEEPSTAKES PTS A</t>
  </si>
  <si>
    <t>SWEEPSTAKES PTS B</t>
  </si>
  <si>
    <t>LA CUEVA</t>
  </si>
  <si>
    <t>MALE PT SCORES</t>
  </si>
  <si>
    <t>(Seconds)</t>
  </si>
  <si>
    <t>COUNT</t>
  </si>
  <si>
    <t>COMPETITOR</t>
  </si>
  <si>
    <t>CRUNCH</t>
  </si>
  <si>
    <t>FAH</t>
  </si>
  <si>
    <t>CRUNCHES</t>
  </si>
  <si>
    <t>MALE RUN</t>
  </si>
  <si>
    <t>FEMALE RUN</t>
  </si>
  <si>
    <t>REPETITION</t>
  </si>
  <si>
    <t>MINUTES</t>
  </si>
  <si>
    <t>SECONDS</t>
  </si>
  <si>
    <t>ESPANOLA</t>
  </si>
  <si>
    <t>FEMALE PT SCORES</t>
  </si>
  <si>
    <t>DRILL</t>
  </si>
  <si>
    <t>BLOOMFIELD</t>
  </si>
  <si>
    <t>GRANTS</t>
  </si>
  <si>
    <t>KIRTLAND</t>
  </si>
  <si>
    <t>SANDIA</t>
  </si>
  <si>
    <t>ELDORADO</t>
  </si>
  <si>
    <t>UI</t>
  </si>
  <si>
    <t>TEAM</t>
  </si>
  <si>
    <t>SWEEPSTAKES PTS</t>
  </si>
  <si>
    <t>FOURTH</t>
  </si>
  <si>
    <t>FIRST</t>
  </si>
  <si>
    <t>SECOND</t>
  </si>
  <si>
    <t>THIRD</t>
  </si>
  <si>
    <t>5-A</t>
  </si>
  <si>
    <t>4-A</t>
  </si>
  <si>
    <t xml:space="preserve">FIRST </t>
  </si>
  <si>
    <t xml:space="preserve">SECOND </t>
  </si>
  <si>
    <t>F FAH</t>
  </si>
  <si>
    <t xml:space="preserve">NAME </t>
  </si>
  <si>
    <t xml:space="preserve">SCHOOL </t>
  </si>
  <si>
    <t>TIME</t>
  </si>
  <si>
    <t>F S/U</t>
  </si>
  <si>
    <t>#</t>
  </si>
  <si>
    <t>F RUN</t>
  </si>
  <si>
    <t>M P/U</t>
  </si>
  <si>
    <t>M S/U</t>
  </si>
  <si>
    <t>M RUN</t>
  </si>
  <si>
    <t>CIBOLA</t>
  </si>
  <si>
    <t>ALBUQUERQUE</t>
  </si>
  <si>
    <t>BELEN</t>
  </si>
  <si>
    <t>ALBURQUERQUE</t>
  </si>
  <si>
    <t>AR</t>
  </si>
  <si>
    <t>AX</t>
  </si>
  <si>
    <t>UAR</t>
  </si>
  <si>
    <t>UAX</t>
  </si>
  <si>
    <t>M CG REG</t>
  </si>
  <si>
    <t>M CG I</t>
  </si>
  <si>
    <t>F CG REG</t>
  </si>
  <si>
    <t>F CG I</t>
  </si>
  <si>
    <t>ELIGIBLE FOR SWEEPSTAKES</t>
  </si>
  <si>
    <t>Inspection</t>
  </si>
  <si>
    <t>Tie-breaker</t>
  </si>
  <si>
    <t>DEL NORTE</t>
  </si>
  <si>
    <t>SHIPROCK</t>
  </si>
  <si>
    <t>VALLEY</t>
  </si>
  <si>
    <t>Overall Drill Pts.</t>
  </si>
  <si>
    <t>Overall PT Pts.</t>
  </si>
  <si>
    <t>CLEVELAND</t>
  </si>
  <si>
    <t>MORIARTY</t>
  </si>
  <si>
    <t>Santa Fe</t>
  </si>
  <si>
    <t>Rio Rancho</t>
  </si>
  <si>
    <t>La Cueva</t>
  </si>
  <si>
    <t>Grants</t>
  </si>
  <si>
    <t>Shiprock</t>
  </si>
  <si>
    <t>Del Norte</t>
  </si>
  <si>
    <t>Barela</t>
  </si>
  <si>
    <t>Haeley</t>
  </si>
  <si>
    <t>Abass</t>
  </si>
  <si>
    <t>MEDINA</t>
  </si>
  <si>
    <t>Cristian</t>
  </si>
  <si>
    <t>KAMINSKI</t>
  </si>
  <si>
    <t>VV</t>
  </si>
  <si>
    <t>RIOS</t>
  </si>
  <si>
    <t>MONTOYA/NEWCOMER</t>
  </si>
  <si>
    <t>SF/VV</t>
  </si>
  <si>
    <t>AQUIRRE</t>
  </si>
  <si>
    <t>VAQERA</t>
  </si>
  <si>
    <t>XXXX</t>
  </si>
  <si>
    <t>NAME</t>
  </si>
  <si>
    <t>Moore</t>
  </si>
  <si>
    <t xml:space="preserve">NEWTON </t>
  </si>
  <si>
    <t>Deaton</t>
  </si>
  <si>
    <t>THOMAS</t>
  </si>
  <si>
    <t>Jaramillo</t>
  </si>
  <si>
    <t>SONNENBERG</t>
  </si>
  <si>
    <t>BLOOMFLD</t>
  </si>
  <si>
    <t>Eredia</t>
  </si>
  <si>
    <t>PLUMMER</t>
  </si>
  <si>
    <t>HORNE</t>
  </si>
  <si>
    <t>RANDEL</t>
  </si>
  <si>
    <t>MALOUF</t>
  </si>
  <si>
    <t>BACA</t>
  </si>
  <si>
    <t>Lee</t>
  </si>
  <si>
    <t>ARRIETA</t>
  </si>
  <si>
    <t>SF</t>
  </si>
  <si>
    <t>Tryer</t>
  </si>
  <si>
    <t>NEWCOMER</t>
  </si>
  <si>
    <t>Rodeny</t>
  </si>
  <si>
    <t>Mayo</t>
  </si>
  <si>
    <t>Hadder</t>
  </si>
  <si>
    <t>McCoy</t>
  </si>
  <si>
    <t>NEWTON</t>
  </si>
  <si>
    <t>Medaugh</t>
  </si>
  <si>
    <t>WILLIAMS</t>
  </si>
  <si>
    <t>Mease</t>
  </si>
  <si>
    <t>VALDEZ</t>
  </si>
  <si>
    <t>Colorado</t>
  </si>
  <si>
    <t>DeMay</t>
  </si>
  <si>
    <t>Stallings</t>
  </si>
  <si>
    <t>Eaton</t>
  </si>
  <si>
    <t>MONTOYA</t>
  </si>
  <si>
    <t>PEREZ/PATTON</t>
  </si>
  <si>
    <t>HADDER</t>
  </si>
  <si>
    <t>Jarrvis</t>
  </si>
  <si>
    <t>Montalvo</t>
  </si>
  <si>
    <t>Marquitta</t>
  </si>
  <si>
    <t>HOWE</t>
  </si>
  <si>
    <t>Hernandez</t>
  </si>
  <si>
    <t>Williams</t>
  </si>
  <si>
    <t>THOMPSON</t>
  </si>
  <si>
    <t>Bui</t>
  </si>
  <si>
    <t>Gonzales</t>
  </si>
  <si>
    <t>Othaman</t>
  </si>
  <si>
    <t>Medina</t>
  </si>
  <si>
    <t>Perez</t>
  </si>
  <si>
    <t>Montoya</t>
  </si>
  <si>
    <t>Arrieta</t>
  </si>
  <si>
    <t>PATTON</t>
  </si>
  <si>
    <t>KALMINSKI</t>
  </si>
  <si>
    <t>Montoya R</t>
  </si>
  <si>
    <t>Canonnon J</t>
  </si>
  <si>
    <t>Moller J</t>
  </si>
  <si>
    <t>Ruiz J</t>
  </si>
  <si>
    <t>Coffey</t>
  </si>
  <si>
    <t>Trulillo</t>
  </si>
  <si>
    <t>Vermilion</t>
  </si>
  <si>
    <t>Griffing</t>
  </si>
  <si>
    <t>ANDES V</t>
  </si>
  <si>
    <t>SURADO</t>
  </si>
  <si>
    <t>JULLIAN B</t>
  </si>
  <si>
    <t>SALAZAR</t>
  </si>
  <si>
    <t>GRIFFITH</t>
  </si>
  <si>
    <t>GUITIEREZ</t>
  </si>
  <si>
    <t>BROWN</t>
  </si>
  <si>
    <t>HORNAN</t>
  </si>
  <si>
    <t>MERRITT</t>
  </si>
  <si>
    <t>HAUSAM</t>
  </si>
  <si>
    <t>FRANCISCO</t>
  </si>
  <si>
    <t>Thomas</t>
  </si>
  <si>
    <t>Tahe</t>
  </si>
  <si>
    <t>Dennis</t>
  </si>
  <si>
    <t>Mason</t>
  </si>
  <si>
    <t>Newton</t>
  </si>
  <si>
    <t>Redhouse</t>
  </si>
  <si>
    <t>Matcher</t>
  </si>
  <si>
    <t>Malone</t>
  </si>
  <si>
    <t>LAQUEVA</t>
  </si>
  <si>
    <t>LUCERO</t>
  </si>
  <si>
    <t>JEWEL</t>
  </si>
  <si>
    <t>CATRON</t>
  </si>
  <si>
    <t>RIVERA</t>
  </si>
  <si>
    <t>CHAVEZ</t>
  </si>
  <si>
    <t>KNAPP</t>
  </si>
  <si>
    <t>BULL</t>
  </si>
  <si>
    <t>Tillotson</t>
  </si>
  <si>
    <t>BEGAY</t>
  </si>
  <si>
    <t>Corrales</t>
  </si>
  <si>
    <t>Willingham</t>
  </si>
  <si>
    <t>PARISH</t>
  </si>
  <si>
    <t>Cordero</t>
  </si>
  <si>
    <t>BAKER</t>
  </si>
  <si>
    <t>TOLSON</t>
  </si>
  <si>
    <t>CASTILLO</t>
  </si>
  <si>
    <t>RODRIGQUEZ</t>
  </si>
  <si>
    <t>FORTIN</t>
  </si>
  <si>
    <t>LaQueva</t>
  </si>
  <si>
    <t>Stewart</t>
  </si>
  <si>
    <t>LOPEZ</t>
  </si>
  <si>
    <t>Sisneros</t>
  </si>
  <si>
    <t>CURREY</t>
  </si>
  <si>
    <t>Sweet</t>
  </si>
  <si>
    <t>Fortin</t>
  </si>
  <si>
    <t>Rios</t>
  </si>
  <si>
    <t>Anaya</t>
  </si>
  <si>
    <t>GERMAIN</t>
  </si>
  <si>
    <t>Mendez</t>
  </si>
  <si>
    <t>Albers</t>
  </si>
  <si>
    <t>FORD/GEORGE</t>
  </si>
  <si>
    <t>GRNTS/BLMFLD</t>
  </si>
  <si>
    <t>DOMINQUEZ/CURREY</t>
  </si>
  <si>
    <t>RR/VV</t>
  </si>
  <si>
    <t>JIMENEZ</t>
  </si>
  <si>
    <t>RR</t>
  </si>
  <si>
    <t>Blahe</t>
  </si>
  <si>
    <t>Dominguez</t>
  </si>
  <si>
    <t>Brown</t>
  </si>
  <si>
    <t>GEORGE</t>
  </si>
  <si>
    <t>Jimenez</t>
  </si>
  <si>
    <t>MORGAN</t>
  </si>
  <si>
    <t>Garcia</t>
  </si>
  <si>
    <t>Treadaway</t>
  </si>
  <si>
    <t>Jewell</t>
  </si>
  <si>
    <t>Ortiz</t>
  </si>
  <si>
    <t>Nash</t>
  </si>
  <si>
    <t>Lopez</t>
  </si>
  <si>
    <t>Lucero</t>
  </si>
  <si>
    <t>LOWE</t>
  </si>
  <si>
    <t>MUIGUIN</t>
  </si>
  <si>
    <t>Hope M</t>
  </si>
  <si>
    <t>Sacazar</t>
  </si>
  <si>
    <t>Cortez</t>
  </si>
  <si>
    <t>RICHARDSON</t>
  </si>
  <si>
    <t>SHANNON</t>
  </si>
  <si>
    <t>TSO</t>
  </si>
  <si>
    <t>NIELSON</t>
  </si>
  <si>
    <t>MILLER</t>
  </si>
  <si>
    <t>TORRES</t>
  </si>
  <si>
    <t>FUCHS</t>
  </si>
  <si>
    <t>CLAYTON</t>
  </si>
  <si>
    <t>GARCIA</t>
  </si>
  <si>
    <t>FORD</t>
  </si>
  <si>
    <t>SMALLEY</t>
  </si>
  <si>
    <t>OSO</t>
  </si>
  <si>
    <t>PANANNA</t>
  </si>
  <si>
    <t>Bee</t>
  </si>
  <si>
    <t>Bryant</t>
  </si>
  <si>
    <t>Begay</t>
  </si>
  <si>
    <t>Morgan</t>
  </si>
  <si>
    <t>Benally</t>
  </si>
  <si>
    <t>George</t>
  </si>
  <si>
    <t>Parish</t>
  </si>
  <si>
    <t>Volcano Vista</t>
  </si>
  <si>
    <t>Female</t>
  </si>
  <si>
    <t>Overall  5A</t>
  </si>
  <si>
    <t>Overall 4A</t>
  </si>
  <si>
    <t>BLAHE</t>
  </si>
  <si>
    <t>LA QUEVA</t>
  </si>
  <si>
    <t>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</si>
</sst>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21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scheme val="minor"/>
    </font>
    <font>
      <sz val="18"/>
      <color theme="1"/>
      <name val="Calibri"/>
      <scheme val="minor"/>
    </font>
    <font>
      <sz val="18"/>
      <color rgb="FF000000"/>
      <name val="Calibri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0"/>
      <name val="Calibri"/>
      <family val="2"/>
      <scheme val="minor"/>
    </font>
    <font>
      <sz val="18"/>
      <color rgb="FF0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rgb="FF000000"/>
      </patternFill>
    </fill>
  </fills>
  <borders count="5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86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36">
    <xf numFmtId="0" fontId="0" fillId="0" borderId="0" xfId="0"/>
    <xf numFmtId="0" fontId="0" fillId="0" borderId="0" xfId="0" applyAlignment="1">
      <alignment horizontal="center"/>
    </xf>
    <xf numFmtId="0" fontId="0" fillId="0" borderId="9" xfId="0" applyFont="1" applyBorder="1"/>
    <xf numFmtId="0" fontId="5" fillId="0" borderId="0" xfId="0" applyFont="1"/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0" fillId="0" borderId="2" xfId="0" applyBorder="1"/>
    <xf numFmtId="0" fontId="5" fillId="0" borderId="11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Font="1" applyFill="1" applyBorder="1"/>
    <xf numFmtId="0" fontId="0" fillId="0" borderId="2" xfId="0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8" fillId="0" borderId="18" xfId="0" applyFont="1" applyBorder="1"/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164" fontId="0" fillId="0" borderId="0" xfId="0" applyNumberFormat="1"/>
    <xf numFmtId="1" fontId="0" fillId="0" borderId="0" xfId="0" applyNumberFormat="1"/>
    <xf numFmtId="0" fontId="8" fillId="0" borderId="18" xfId="0" applyFont="1" applyBorder="1" applyAlignment="1">
      <alignment horizontal="center"/>
    </xf>
    <xf numFmtId="164" fontId="8" fillId="0" borderId="18" xfId="0" applyNumberFormat="1" applyFont="1" applyBorder="1" applyAlignment="1">
      <alignment horizontal="center"/>
    </xf>
    <xf numFmtId="0" fontId="8" fillId="0" borderId="20" xfId="0" applyFont="1" applyBorder="1"/>
    <xf numFmtId="1" fontId="8" fillId="0" borderId="19" xfId="0" applyNumberFormat="1" applyFont="1" applyBorder="1"/>
    <xf numFmtId="164" fontId="8" fillId="0" borderId="18" xfId="0" applyNumberFormat="1" applyFont="1" applyBorder="1"/>
    <xf numFmtId="0" fontId="8" fillId="0" borderId="19" xfId="0" applyFont="1" applyBorder="1"/>
    <xf numFmtId="164" fontId="0" fillId="0" borderId="21" xfId="0" applyNumberFormat="1" applyBorder="1"/>
    <xf numFmtId="164" fontId="0" fillId="0" borderId="21" xfId="0" applyNumberFormat="1" applyFont="1" applyBorder="1" applyAlignment="1">
      <alignment horizontal="right"/>
    </xf>
    <xf numFmtId="1" fontId="0" fillId="0" borderId="2" xfId="0" applyNumberFormat="1" applyBorder="1"/>
    <xf numFmtId="1" fontId="0" fillId="0" borderId="2" xfId="0" applyNumberFormat="1" applyFont="1" applyBorder="1" applyAlignment="1">
      <alignment horizontal="right"/>
    </xf>
    <xf numFmtId="0" fontId="0" fillId="0" borderId="21" xfId="0" applyFill="1" applyBorder="1"/>
    <xf numFmtId="0" fontId="0" fillId="0" borderId="23" xfId="0" applyFill="1" applyBorder="1"/>
    <xf numFmtId="0" fontId="0" fillId="0" borderId="22" xfId="0" applyFill="1" applyBorder="1"/>
    <xf numFmtId="164" fontId="0" fillId="0" borderId="23" xfId="0" applyNumberFormat="1" applyBorder="1"/>
    <xf numFmtId="1" fontId="0" fillId="0" borderId="24" xfId="0" applyNumberFormat="1" applyBorder="1"/>
    <xf numFmtId="0" fontId="8" fillId="0" borderId="27" xfId="0" applyFont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0" fillId="0" borderId="0" xfId="0" applyFont="1"/>
    <xf numFmtId="0" fontId="10" fillId="5" borderId="3" xfId="0" applyFont="1" applyFill="1" applyBorder="1"/>
    <xf numFmtId="0" fontId="0" fillId="0" borderId="2" xfId="0" applyFill="1" applyBorder="1"/>
    <xf numFmtId="0" fontId="5" fillId="0" borderId="2" xfId="0" applyFont="1" applyBorder="1"/>
    <xf numFmtId="0" fontId="8" fillId="0" borderId="26" xfId="0" applyFont="1" applyBorder="1"/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/>
    <xf numFmtId="0" fontId="0" fillId="0" borderId="11" xfId="0" applyBorder="1"/>
    <xf numFmtId="0" fontId="0" fillId="2" borderId="11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11" xfId="0" applyFont="1" applyBorder="1"/>
    <xf numFmtId="0" fontId="0" fillId="0" borderId="0" xfId="0" applyBorder="1"/>
    <xf numFmtId="0" fontId="0" fillId="0" borderId="14" xfId="0" applyBorder="1"/>
    <xf numFmtId="0" fontId="5" fillId="0" borderId="14" xfId="0" applyFont="1" applyBorder="1"/>
    <xf numFmtId="0" fontId="0" fillId="0" borderId="8" xfId="0" applyBorder="1"/>
    <xf numFmtId="0" fontId="5" fillId="0" borderId="8" xfId="0" applyFont="1" applyBorder="1"/>
    <xf numFmtId="0" fontId="0" fillId="0" borderId="2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5" xfId="0" applyBorder="1" applyAlignment="1">
      <alignment horizontal="center"/>
    </xf>
    <xf numFmtId="0" fontId="8" fillId="0" borderId="37" xfId="0" applyFont="1" applyFill="1" applyBorder="1" applyAlignment="1">
      <alignment horizontal="center"/>
    </xf>
    <xf numFmtId="0" fontId="0" fillId="0" borderId="5" xfId="0" applyBorder="1"/>
    <xf numFmtId="0" fontId="5" fillId="0" borderId="39" xfId="0" applyFont="1" applyBorder="1"/>
    <xf numFmtId="0" fontId="5" fillId="0" borderId="0" xfId="0" applyFont="1" applyBorder="1"/>
    <xf numFmtId="0" fontId="5" fillId="0" borderId="38" xfId="0" applyFont="1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34" xfId="0" applyBorder="1"/>
    <xf numFmtId="0" fontId="0" fillId="0" borderId="44" xfId="0" applyBorder="1"/>
    <xf numFmtId="0" fontId="0" fillId="0" borderId="0" xfId="0" applyAlignment="1">
      <alignment horizontal="center"/>
    </xf>
    <xf numFmtId="0" fontId="5" fillId="0" borderId="10" xfId="0" applyFont="1" applyBorder="1"/>
    <xf numFmtId="0" fontId="5" fillId="0" borderId="7" xfId="0" applyFont="1" applyBorder="1" applyAlignment="1">
      <alignment horizontal="center"/>
    </xf>
    <xf numFmtId="0" fontId="11" fillId="5" borderId="45" xfId="0" applyFont="1" applyFill="1" applyBorder="1"/>
    <xf numFmtId="0" fontId="6" fillId="5" borderId="45" xfId="0" applyFont="1" applyFill="1" applyBorder="1"/>
    <xf numFmtId="0" fontId="4" fillId="5" borderId="46" xfId="0" applyFont="1" applyFill="1" applyBorder="1"/>
    <xf numFmtId="0" fontId="6" fillId="5" borderId="39" xfId="0" applyFont="1" applyFill="1" applyBorder="1" applyAlignment="1">
      <alignment horizontal="center"/>
    </xf>
    <xf numFmtId="0" fontId="6" fillId="3" borderId="46" xfId="0" applyFont="1" applyFill="1" applyBorder="1"/>
    <xf numFmtId="0" fontId="4" fillId="3" borderId="46" xfId="0" applyFont="1" applyFill="1" applyBorder="1"/>
    <xf numFmtId="0" fontId="6" fillId="3" borderId="39" xfId="0" applyFont="1" applyFill="1" applyBorder="1" applyAlignment="1">
      <alignment horizontal="center"/>
    </xf>
    <xf numFmtId="0" fontId="11" fillId="3" borderId="38" xfId="0" applyFont="1" applyFill="1" applyBorder="1"/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" fillId="11" borderId="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2" xfId="0" applyBorder="1"/>
    <xf numFmtId="0" fontId="1" fillId="0" borderId="11" xfId="0" applyFont="1" applyFill="1" applyBorder="1" applyAlignment="1">
      <alignment horizontal="center"/>
    </xf>
    <xf numFmtId="0" fontId="0" fillId="0" borderId="6" xfId="0" applyBorder="1"/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21" xfId="0" applyFont="1" applyBorder="1"/>
    <xf numFmtId="0" fontId="9" fillId="0" borderId="47" xfId="0" applyFont="1" applyBorder="1"/>
    <xf numFmtId="0" fontId="9" fillId="0" borderId="30" xfId="0" applyFont="1" applyBorder="1"/>
    <xf numFmtId="0" fontId="9" fillId="0" borderId="48" xfId="0" applyFont="1" applyBorder="1"/>
    <xf numFmtId="0" fontId="9" fillId="0" borderId="49" xfId="0" applyFont="1" applyBorder="1"/>
    <xf numFmtId="0" fontId="9" fillId="0" borderId="17" xfId="0" applyFont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1" xfId="0" applyFont="1" applyBorder="1"/>
    <xf numFmtId="0" fontId="0" fillId="0" borderId="19" xfId="0" applyFont="1" applyBorder="1"/>
    <xf numFmtId="0" fontId="0" fillId="0" borderId="2" xfId="0" applyFont="1" applyBorder="1"/>
    <xf numFmtId="0" fontId="0" fillId="0" borderId="24" xfId="0" applyFont="1" applyBorder="1"/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/>
    <xf numFmtId="0" fontId="16" fillId="0" borderId="11" xfId="0" applyFont="1" applyBorder="1"/>
    <xf numFmtId="0" fontId="15" fillId="0" borderId="11" xfId="0" applyFont="1" applyFill="1" applyBorder="1"/>
    <xf numFmtId="0" fontId="15" fillId="0" borderId="2" xfId="0" applyFont="1" applyFill="1" applyBorder="1"/>
    <xf numFmtId="0" fontId="15" fillId="0" borderId="0" xfId="0" applyFont="1" applyFill="1" applyBorder="1"/>
    <xf numFmtId="0" fontId="15" fillId="0" borderId="4" xfId="0" applyFont="1" applyFill="1" applyBorder="1"/>
    <xf numFmtId="0" fontId="14" fillId="0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9" xfId="0" applyFont="1" applyFill="1" applyBorder="1"/>
    <xf numFmtId="0" fontId="15" fillId="0" borderId="14" xfId="0" applyFont="1" applyFill="1" applyBorder="1"/>
    <xf numFmtId="0" fontId="15" fillId="0" borderId="13" xfId="0" applyFont="1" applyFill="1" applyBorder="1"/>
    <xf numFmtId="0" fontId="15" fillId="0" borderId="5" xfId="0" applyFont="1" applyFill="1" applyBorder="1"/>
    <xf numFmtId="0" fontId="15" fillId="0" borderId="0" xfId="0" applyFont="1" applyFill="1" applyAlignment="1">
      <alignment horizontal="center"/>
    </xf>
    <xf numFmtId="0" fontId="15" fillId="0" borderId="10" xfId="0" applyFont="1" applyFill="1" applyBorder="1"/>
    <xf numFmtId="0" fontId="16" fillId="0" borderId="13" xfId="0" applyFont="1" applyFill="1" applyBorder="1"/>
    <xf numFmtId="0" fontId="16" fillId="0" borderId="0" xfId="0" applyFont="1" applyFill="1"/>
    <xf numFmtId="0" fontId="16" fillId="0" borderId="2" xfId="0" applyFont="1" applyFill="1" applyBorder="1"/>
    <xf numFmtId="0" fontId="16" fillId="0" borderId="7" xfId="0" applyFont="1" applyFill="1" applyBorder="1"/>
    <xf numFmtId="0" fontId="15" fillId="0" borderId="0" xfId="0" applyFont="1" applyBorder="1"/>
    <xf numFmtId="0" fontId="15" fillId="0" borderId="4" xfId="0" applyFont="1" applyBorder="1"/>
    <xf numFmtId="0" fontId="15" fillId="0" borderId="0" xfId="0" applyFont="1" applyAlignment="1">
      <alignment horizontal="center" vertical="center"/>
    </xf>
    <xf numFmtId="0" fontId="15" fillId="0" borderId="0" xfId="0" applyFont="1" applyFill="1"/>
    <xf numFmtId="0" fontId="0" fillId="2" borderId="44" xfId="0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4" fillId="3" borderId="11" xfId="0" applyFont="1" applyFill="1" applyBorder="1"/>
    <xf numFmtId="0" fontId="0" fillId="3" borderId="19" xfId="0" applyFont="1" applyFill="1" applyBorder="1"/>
    <xf numFmtId="0" fontId="0" fillId="3" borderId="2" xfId="0" applyFont="1" applyFill="1" applyBorder="1"/>
    <xf numFmtId="0" fontId="0" fillId="3" borderId="24" xfId="0" applyFont="1" applyFill="1" applyBorder="1"/>
    <xf numFmtId="0" fontId="5" fillId="3" borderId="19" xfId="0" applyFont="1" applyFill="1" applyBorder="1"/>
    <xf numFmtId="0" fontId="5" fillId="3" borderId="11" xfId="0" applyFont="1" applyFill="1" applyBorder="1"/>
    <xf numFmtId="0" fontId="5" fillId="3" borderId="29" xfId="0" applyFont="1" applyFill="1" applyBorder="1"/>
    <xf numFmtId="0" fontId="0" fillId="3" borderId="11" xfId="0" applyFont="1" applyFill="1" applyBorder="1"/>
    <xf numFmtId="0" fontId="16" fillId="3" borderId="11" xfId="0" applyFont="1" applyFill="1" applyBorder="1"/>
    <xf numFmtId="0" fontId="15" fillId="3" borderId="0" xfId="0" applyFont="1" applyFill="1"/>
    <xf numFmtId="0" fontId="4" fillId="12" borderId="11" xfId="0" applyFont="1" applyFill="1" applyBorder="1"/>
    <xf numFmtId="0" fontId="0" fillId="12" borderId="2" xfId="0" applyFill="1" applyBorder="1"/>
    <xf numFmtId="0" fontId="5" fillId="12" borderId="2" xfId="0" applyFont="1" applyFill="1" applyBorder="1"/>
    <xf numFmtId="0" fontId="0" fillId="12" borderId="19" xfId="0" applyFont="1" applyFill="1" applyBorder="1"/>
    <xf numFmtId="0" fontId="0" fillId="12" borderId="19" xfId="0" applyFill="1" applyBorder="1"/>
    <xf numFmtId="0" fontId="0" fillId="12" borderId="19" xfId="0" applyFill="1" applyBorder="1" applyAlignment="1">
      <alignment horizontal="center"/>
    </xf>
    <xf numFmtId="0" fontId="0" fillId="12" borderId="2" xfId="0" applyFont="1" applyFill="1" applyBorder="1"/>
    <xf numFmtId="0" fontId="0" fillId="12" borderId="2" xfId="0" applyFill="1" applyBorder="1" applyAlignment="1">
      <alignment horizontal="center"/>
    </xf>
    <xf numFmtId="0" fontId="0" fillId="12" borderId="24" xfId="0" applyFont="1" applyFill="1" applyBorder="1"/>
    <xf numFmtId="0" fontId="0" fillId="12" borderId="24" xfId="0" applyFill="1" applyBorder="1"/>
    <xf numFmtId="0" fontId="0" fillId="12" borderId="24" xfId="0" applyFill="1" applyBorder="1" applyAlignment="1">
      <alignment horizontal="center"/>
    </xf>
    <xf numFmtId="0" fontId="0" fillId="12" borderId="18" xfId="0" applyFill="1" applyBorder="1"/>
    <xf numFmtId="0" fontId="0" fillId="12" borderId="21" xfId="0" applyFill="1" applyBorder="1"/>
    <xf numFmtId="0" fontId="0" fillId="12" borderId="23" xfId="0" applyFill="1" applyBorder="1"/>
    <xf numFmtId="0" fontId="0" fillId="12" borderId="40" xfId="0" applyFill="1" applyBorder="1"/>
    <xf numFmtId="0" fontId="0" fillId="12" borderId="34" xfId="0" applyFill="1" applyBorder="1"/>
    <xf numFmtId="0" fontId="0" fillId="12" borderId="41" xfId="0" applyFill="1" applyBorder="1"/>
    <xf numFmtId="0" fontId="0" fillId="12" borderId="14" xfId="0" applyFill="1" applyBorder="1"/>
    <xf numFmtId="0" fontId="0" fillId="12" borderId="42" xfId="0" applyFill="1" applyBorder="1"/>
    <xf numFmtId="0" fontId="0" fillId="12" borderId="44" xfId="0" applyFill="1" applyBorder="1"/>
    <xf numFmtId="0" fontId="0" fillId="12" borderId="8" xfId="0" applyFill="1" applyBorder="1"/>
    <xf numFmtId="0" fontId="0" fillId="12" borderId="5" xfId="0" applyFill="1" applyBorder="1"/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13" borderId="2" xfId="0" applyFill="1" applyBorder="1"/>
    <xf numFmtId="0" fontId="5" fillId="0" borderId="11" xfId="0" applyFont="1" applyFill="1" applyBorder="1"/>
    <xf numFmtId="0" fontId="5" fillId="0" borderId="2" xfId="0" applyFont="1" applyFill="1" applyBorder="1"/>
    <xf numFmtId="0" fontId="0" fillId="0" borderId="0" xfId="0" applyFill="1"/>
    <xf numFmtId="0" fontId="0" fillId="0" borderId="2" xfId="0" applyFill="1" applyBorder="1" applyAlignment="1">
      <alignment horizontal="center"/>
    </xf>
    <xf numFmtId="0" fontId="5" fillId="13" borderId="2" xfId="0" applyFont="1" applyFill="1" applyBorder="1"/>
    <xf numFmtId="0" fontId="5" fillId="13" borderId="11" xfId="0" applyFont="1" applyFill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2" borderId="5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16" fillId="14" borderId="11" xfId="0" applyFont="1" applyFill="1" applyBorder="1"/>
    <xf numFmtId="0" fontId="4" fillId="14" borderId="11" xfId="0" applyFont="1" applyFill="1" applyBorder="1"/>
    <xf numFmtId="0" fontId="4" fillId="0" borderId="11" xfId="0" applyFont="1" applyFill="1" applyBorder="1"/>
    <xf numFmtId="0" fontId="5" fillId="14" borderId="11" xfId="0" applyFont="1" applyFill="1" applyBorder="1"/>
    <xf numFmtId="0" fontId="5" fillId="0" borderId="8" xfId="0" applyFont="1" applyBorder="1" applyAlignment="1">
      <alignment horizontal="center"/>
    </xf>
    <xf numFmtId="0" fontId="5" fillId="14" borderId="29" xfId="0" applyFont="1" applyFill="1" applyBorder="1"/>
    <xf numFmtId="0" fontId="5" fillId="0" borderId="51" xfId="0" applyFont="1" applyBorder="1"/>
    <xf numFmtId="0" fontId="5" fillId="0" borderId="51" xfId="0" applyFont="1" applyBorder="1" applyAlignment="1">
      <alignment horizontal="center"/>
    </xf>
    <xf numFmtId="0" fontId="16" fillId="0" borderId="11" xfId="0" applyFont="1" applyFill="1" applyBorder="1"/>
    <xf numFmtId="0" fontId="5" fillId="0" borderId="34" xfId="0" applyFont="1" applyFill="1" applyBorder="1"/>
    <xf numFmtId="0" fontId="5" fillId="0" borderId="8" xfId="0" applyFont="1" applyFill="1" applyBorder="1"/>
    <xf numFmtId="0" fontId="5" fillId="0" borderId="51" xfId="0" applyFont="1" applyFill="1" applyBorder="1"/>
    <xf numFmtId="0" fontId="5" fillId="0" borderId="5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5" fillId="15" borderId="2" xfId="0" applyFont="1" applyFill="1" applyBorder="1"/>
    <xf numFmtId="0" fontId="0" fillId="15" borderId="2" xfId="0" applyFill="1" applyBorder="1"/>
    <xf numFmtId="0" fontId="5" fillId="0" borderId="0" xfId="0" applyFont="1" applyFill="1"/>
    <xf numFmtId="0" fontId="5" fillId="0" borderId="1" xfId="0" applyFont="1" applyFill="1" applyBorder="1" applyAlignment="1">
      <alignment horizontal="center"/>
    </xf>
    <xf numFmtId="0" fontId="5" fillId="12" borderId="2" xfId="0" applyFont="1" applyFill="1" applyBorder="1" applyAlignment="1">
      <alignment horizontal="center"/>
    </xf>
    <xf numFmtId="0" fontId="5" fillId="12" borderId="11" xfId="0" applyFont="1" applyFill="1" applyBorder="1" applyAlignment="1">
      <alignment horizontal="center"/>
    </xf>
    <xf numFmtId="0" fontId="20" fillId="0" borderId="11" xfId="0" applyFont="1" applyBorder="1"/>
    <xf numFmtId="0" fontId="15" fillId="12" borderId="11" xfId="0" applyFont="1" applyFill="1" applyBorder="1"/>
    <xf numFmtId="0" fontId="15" fillId="12" borderId="2" xfId="0" applyFont="1" applyFill="1" applyBorder="1"/>
    <xf numFmtId="0" fontId="15" fillId="12" borderId="10" xfId="0" applyFont="1" applyFill="1" applyBorder="1"/>
    <xf numFmtId="0" fontId="15" fillId="12" borderId="5" xfId="0" applyFont="1" applyFill="1" applyBorder="1"/>
    <xf numFmtId="0" fontId="15" fillId="12" borderId="0" xfId="0" applyFont="1" applyFill="1" applyAlignment="1">
      <alignment horizontal="center"/>
    </xf>
    <xf numFmtId="0" fontId="15" fillId="12" borderId="2" xfId="0" applyFont="1" applyFill="1" applyBorder="1" applyAlignment="1">
      <alignment horizontal="center"/>
    </xf>
    <xf numFmtId="0" fontId="16" fillId="12" borderId="0" xfId="0" applyFont="1" applyFill="1"/>
    <xf numFmtId="0" fontId="15" fillId="12" borderId="9" xfId="0" applyFont="1" applyFill="1" applyBorder="1"/>
    <xf numFmtId="0" fontId="15" fillId="12" borderId="14" xfId="0" applyFont="1" applyFill="1" applyBorder="1"/>
    <xf numFmtId="0" fontId="16" fillId="13" borderId="11" xfId="0" applyFont="1" applyFill="1" applyBorder="1"/>
    <xf numFmtId="0" fontId="15" fillId="13" borderId="11" xfId="0" applyFont="1" applyFill="1" applyBorder="1"/>
    <xf numFmtId="0" fontId="15" fillId="13" borderId="2" xfId="0" applyFont="1" applyFill="1" applyBorder="1"/>
    <xf numFmtId="0" fontId="16" fillId="13" borderId="13" xfId="0" applyFont="1" applyFill="1" applyBorder="1"/>
    <xf numFmtId="0" fontId="15" fillId="13" borderId="10" xfId="0" applyFont="1" applyFill="1" applyBorder="1"/>
    <xf numFmtId="0" fontId="15" fillId="13" borderId="5" xfId="0" applyFont="1" applyFill="1" applyBorder="1"/>
    <xf numFmtId="0" fontId="15" fillId="13" borderId="0" xfId="0" applyFont="1" applyFill="1" applyAlignment="1">
      <alignment horizontal="center"/>
    </xf>
    <xf numFmtId="0" fontId="15" fillId="13" borderId="2" xfId="0" applyFont="1" applyFill="1" applyBorder="1" applyAlignment="1">
      <alignment horizontal="center"/>
    </xf>
    <xf numFmtId="0" fontId="16" fillId="13" borderId="0" xfId="0" applyFont="1" applyFill="1"/>
    <xf numFmtId="0" fontId="15" fillId="13" borderId="9" xfId="0" applyFont="1" applyFill="1" applyBorder="1"/>
    <xf numFmtId="0" fontId="15" fillId="13" borderId="14" xfId="0" applyFont="1" applyFill="1" applyBorder="1"/>
    <xf numFmtId="0" fontId="4" fillId="13" borderId="11" xfId="0" applyFont="1" applyFill="1" applyBorder="1"/>
    <xf numFmtId="0" fontId="0" fillId="13" borderId="2" xfId="0" applyFill="1" applyBorder="1" applyAlignment="1">
      <alignment horizontal="center"/>
    </xf>
    <xf numFmtId="0" fontId="5" fillId="13" borderId="2" xfId="0" applyFont="1" applyFill="1" applyBorder="1" applyAlignment="1">
      <alignment horizontal="center"/>
    </xf>
    <xf numFmtId="0" fontId="15" fillId="12" borderId="0" xfId="0" applyFont="1" applyFill="1" applyBorder="1"/>
    <xf numFmtId="0" fontId="15" fillId="12" borderId="0" xfId="0" applyFont="1" applyFill="1" applyBorder="1" applyAlignment="1">
      <alignment horizontal="center"/>
    </xf>
    <xf numFmtId="0" fontId="15" fillId="12" borderId="4" xfId="0" applyFont="1" applyFill="1" applyBorder="1"/>
    <xf numFmtId="0" fontId="15" fillId="12" borderId="13" xfId="0" applyFont="1" applyFill="1" applyBorder="1"/>
    <xf numFmtId="0" fontId="16" fillId="12" borderId="2" xfId="0" applyFont="1" applyFill="1" applyBorder="1"/>
    <xf numFmtId="0" fontId="15" fillId="12" borderId="7" xfId="0" applyFont="1" applyFill="1" applyBorder="1"/>
    <xf numFmtId="0" fontId="15" fillId="3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19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20" fontId="1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0" fillId="0" borderId="0" xfId="0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5" fillId="3" borderId="2" xfId="0" applyFont="1" applyFill="1" applyBorder="1"/>
    <xf numFmtId="0" fontId="12" fillId="0" borderId="0" xfId="0" applyFont="1" applyAlignment="1">
      <alignment horizontal="center"/>
    </xf>
    <xf numFmtId="0" fontId="16" fillId="14" borderId="0" xfId="0" applyFont="1" applyFill="1" applyAlignment="1">
      <alignment horizontal="center"/>
    </xf>
    <xf numFmtId="0" fontId="16" fillId="16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" fillId="9" borderId="7" xfId="0" applyFont="1" applyFill="1" applyBorder="1" applyAlignment="1">
      <alignment horizontal="center"/>
    </xf>
    <xf numFmtId="0" fontId="19" fillId="6" borderId="7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</cellXfs>
  <cellStyles count="86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Normal" xfId="0" builtinId="0"/>
  </cellStyles>
  <dxfs count="0"/>
  <tableStyles count="0" defaultTableStyle="TableStyleMedium9" defaultPivotStyle="PivotStyleMedium4"/>
  <colors>
    <mruColors>
      <color rgb="FFFF3300"/>
      <color rgb="FFFFFF00"/>
      <color rgb="FFFFFF8B"/>
      <color rgb="FFFF99CC"/>
      <color rgb="FFFF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T%20Scorin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LES"/>
      <sheetName val="FEMALES"/>
      <sheetName val="Tables"/>
    </sheetNames>
    <sheetDataSet>
      <sheetData sheetId="0" refreshError="1"/>
      <sheetData sheetId="1" refreshError="1"/>
      <sheetData sheetId="2" refreshError="1">
        <row r="5">
          <cell r="B5">
            <v>1</v>
          </cell>
          <cell r="C5">
            <v>5</v>
          </cell>
          <cell r="F5">
            <v>1</v>
          </cell>
          <cell r="G5">
            <v>1</v>
          </cell>
          <cell r="I5">
            <v>1</v>
          </cell>
          <cell r="J5">
            <v>1</v>
          </cell>
          <cell r="M5">
            <v>0</v>
          </cell>
          <cell r="N5">
            <v>640</v>
          </cell>
          <cell r="Q5">
            <v>0</v>
          </cell>
          <cell r="R5">
            <v>733</v>
          </cell>
        </row>
        <row r="6">
          <cell r="B6">
            <v>2</v>
          </cell>
          <cell r="C6">
            <v>10</v>
          </cell>
          <cell r="F6">
            <v>2</v>
          </cell>
          <cell r="G6">
            <v>2</v>
          </cell>
          <cell r="I6">
            <v>2</v>
          </cell>
          <cell r="J6">
            <v>2</v>
          </cell>
          <cell r="M6">
            <v>1</v>
          </cell>
          <cell r="N6">
            <v>637</v>
          </cell>
          <cell r="Q6">
            <v>1</v>
          </cell>
          <cell r="R6">
            <v>730</v>
          </cell>
        </row>
        <row r="7">
          <cell r="B7">
            <v>3</v>
          </cell>
          <cell r="C7">
            <v>15</v>
          </cell>
          <cell r="F7">
            <v>3</v>
          </cell>
          <cell r="G7">
            <v>3</v>
          </cell>
          <cell r="I7">
            <v>3</v>
          </cell>
          <cell r="J7">
            <v>3</v>
          </cell>
          <cell r="M7">
            <v>2</v>
          </cell>
          <cell r="N7">
            <v>634</v>
          </cell>
          <cell r="Q7">
            <v>2</v>
          </cell>
          <cell r="R7">
            <v>727</v>
          </cell>
        </row>
        <row r="8">
          <cell r="B8">
            <v>4</v>
          </cell>
          <cell r="C8">
            <v>20</v>
          </cell>
          <cell r="F8">
            <v>4</v>
          </cell>
          <cell r="G8">
            <v>4</v>
          </cell>
          <cell r="I8">
            <v>4</v>
          </cell>
          <cell r="J8">
            <v>4</v>
          </cell>
          <cell r="M8">
            <v>3</v>
          </cell>
          <cell r="N8">
            <v>631</v>
          </cell>
          <cell r="Q8">
            <v>3</v>
          </cell>
          <cell r="R8">
            <v>724</v>
          </cell>
        </row>
        <row r="9">
          <cell r="B9">
            <v>5</v>
          </cell>
          <cell r="C9">
            <v>25</v>
          </cell>
          <cell r="F9">
            <v>5</v>
          </cell>
          <cell r="G9">
            <v>5</v>
          </cell>
          <cell r="I9">
            <v>5</v>
          </cell>
          <cell r="J9">
            <v>5</v>
          </cell>
          <cell r="M9">
            <v>4</v>
          </cell>
          <cell r="N9">
            <v>628</v>
          </cell>
          <cell r="Q9">
            <v>4</v>
          </cell>
          <cell r="R9">
            <v>721</v>
          </cell>
        </row>
        <row r="10">
          <cell r="B10">
            <v>6</v>
          </cell>
          <cell r="C10">
            <v>30</v>
          </cell>
          <cell r="F10">
            <v>6</v>
          </cell>
          <cell r="G10">
            <v>6</v>
          </cell>
          <cell r="I10">
            <v>6</v>
          </cell>
          <cell r="J10">
            <v>6</v>
          </cell>
          <cell r="M10">
            <v>5</v>
          </cell>
          <cell r="N10">
            <v>625</v>
          </cell>
          <cell r="Q10">
            <v>5</v>
          </cell>
          <cell r="R10">
            <v>718</v>
          </cell>
        </row>
        <row r="11">
          <cell r="B11">
            <v>7</v>
          </cell>
          <cell r="C11">
            <v>35</v>
          </cell>
          <cell r="F11">
            <v>7</v>
          </cell>
          <cell r="G11">
            <v>7</v>
          </cell>
          <cell r="I11">
            <v>7</v>
          </cell>
          <cell r="J11">
            <v>7</v>
          </cell>
          <cell r="M11">
            <v>6</v>
          </cell>
          <cell r="N11">
            <v>622</v>
          </cell>
          <cell r="Q11">
            <v>6</v>
          </cell>
          <cell r="R11">
            <v>715</v>
          </cell>
        </row>
        <row r="12">
          <cell r="B12">
            <v>8</v>
          </cell>
          <cell r="C12">
            <v>40</v>
          </cell>
          <cell r="F12">
            <v>8</v>
          </cell>
          <cell r="G12">
            <v>8</v>
          </cell>
          <cell r="I12">
            <v>8</v>
          </cell>
          <cell r="J12">
            <v>8</v>
          </cell>
          <cell r="M12">
            <v>7</v>
          </cell>
          <cell r="N12">
            <v>619</v>
          </cell>
          <cell r="Q12">
            <v>7</v>
          </cell>
          <cell r="R12">
            <v>712</v>
          </cell>
        </row>
        <row r="13">
          <cell r="B13">
            <v>9</v>
          </cell>
          <cell r="C13">
            <v>45</v>
          </cell>
          <cell r="F13">
            <v>9</v>
          </cell>
          <cell r="G13">
            <v>9</v>
          </cell>
          <cell r="I13">
            <v>9</v>
          </cell>
          <cell r="J13">
            <v>9</v>
          </cell>
          <cell r="M13">
            <v>8</v>
          </cell>
          <cell r="N13">
            <v>616</v>
          </cell>
          <cell r="Q13">
            <v>8</v>
          </cell>
          <cell r="R13">
            <v>709</v>
          </cell>
        </row>
        <row r="14">
          <cell r="B14">
            <v>10</v>
          </cell>
          <cell r="C14">
            <v>50</v>
          </cell>
          <cell r="F14">
            <v>10</v>
          </cell>
          <cell r="G14">
            <v>10</v>
          </cell>
          <cell r="I14">
            <v>10</v>
          </cell>
          <cell r="J14">
            <v>10</v>
          </cell>
          <cell r="M14">
            <v>9</v>
          </cell>
          <cell r="N14">
            <v>613</v>
          </cell>
          <cell r="Q14">
            <v>9</v>
          </cell>
          <cell r="R14">
            <v>706</v>
          </cell>
        </row>
        <row r="15">
          <cell r="B15">
            <v>11</v>
          </cell>
          <cell r="C15">
            <v>55</v>
          </cell>
          <cell r="F15">
            <v>11</v>
          </cell>
          <cell r="G15">
            <v>11</v>
          </cell>
          <cell r="I15">
            <v>11</v>
          </cell>
          <cell r="J15">
            <v>11</v>
          </cell>
          <cell r="M15">
            <v>10</v>
          </cell>
          <cell r="N15">
            <v>610</v>
          </cell>
          <cell r="Q15">
            <v>10</v>
          </cell>
          <cell r="R15">
            <v>703</v>
          </cell>
        </row>
        <row r="16">
          <cell r="B16">
            <v>12</v>
          </cell>
          <cell r="C16">
            <v>60</v>
          </cell>
          <cell r="F16">
            <v>12</v>
          </cell>
          <cell r="G16">
            <v>12</v>
          </cell>
          <cell r="I16">
            <v>12</v>
          </cell>
          <cell r="J16">
            <v>12</v>
          </cell>
          <cell r="M16">
            <v>11</v>
          </cell>
          <cell r="N16">
            <v>607</v>
          </cell>
          <cell r="Q16">
            <v>11</v>
          </cell>
          <cell r="R16">
            <v>700</v>
          </cell>
        </row>
        <row r="17">
          <cell r="B17">
            <v>13</v>
          </cell>
          <cell r="C17">
            <v>65</v>
          </cell>
          <cell r="F17">
            <v>13</v>
          </cell>
          <cell r="G17">
            <v>13</v>
          </cell>
          <cell r="I17">
            <v>13</v>
          </cell>
          <cell r="J17">
            <v>13</v>
          </cell>
          <cell r="M17">
            <v>12</v>
          </cell>
          <cell r="N17">
            <v>604</v>
          </cell>
          <cell r="Q17">
            <v>12</v>
          </cell>
          <cell r="R17">
            <v>697</v>
          </cell>
        </row>
        <row r="18">
          <cell r="B18">
            <v>14</v>
          </cell>
          <cell r="C18">
            <v>70</v>
          </cell>
          <cell r="F18">
            <v>14</v>
          </cell>
          <cell r="G18">
            <v>14</v>
          </cell>
          <cell r="I18">
            <v>14</v>
          </cell>
          <cell r="J18">
            <v>14</v>
          </cell>
          <cell r="M18">
            <v>13</v>
          </cell>
          <cell r="N18">
            <v>601</v>
          </cell>
          <cell r="Q18">
            <v>13</v>
          </cell>
          <cell r="R18">
            <v>694</v>
          </cell>
        </row>
        <row r="19">
          <cell r="B19">
            <v>15</v>
          </cell>
          <cell r="C19">
            <v>75</v>
          </cell>
          <cell r="F19">
            <v>15</v>
          </cell>
          <cell r="G19">
            <v>15</v>
          </cell>
          <cell r="I19">
            <v>15</v>
          </cell>
          <cell r="J19">
            <v>15</v>
          </cell>
          <cell r="M19">
            <v>14</v>
          </cell>
          <cell r="N19">
            <v>598</v>
          </cell>
          <cell r="Q19">
            <v>14</v>
          </cell>
          <cell r="R19">
            <v>691</v>
          </cell>
        </row>
        <row r="20">
          <cell r="B20">
            <v>16</v>
          </cell>
          <cell r="C20">
            <v>80</v>
          </cell>
          <cell r="F20">
            <v>16</v>
          </cell>
          <cell r="G20">
            <v>16</v>
          </cell>
          <cell r="I20">
            <v>16</v>
          </cell>
          <cell r="J20">
            <v>16</v>
          </cell>
          <cell r="M20">
            <v>15</v>
          </cell>
          <cell r="N20">
            <v>595</v>
          </cell>
          <cell r="Q20">
            <v>15</v>
          </cell>
          <cell r="R20">
            <v>688</v>
          </cell>
        </row>
        <row r="21">
          <cell r="B21">
            <v>17</v>
          </cell>
          <cell r="C21">
            <v>85</v>
          </cell>
          <cell r="F21">
            <v>17</v>
          </cell>
          <cell r="G21">
            <v>17</v>
          </cell>
          <cell r="I21">
            <v>17</v>
          </cell>
          <cell r="J21">
            <v>17</v>
          </cell>
          <cell r="M21">
            <v>16</v>
          </cell>
          <cell r="N21">
            <v>592</v>
          </cell>
          <cell r="Q21">
            <v>16</v>
          </cell>
          <cell r="R21">
            <v>685</v>
          </cell>
        </row>
        <row r="22">
          <cell r="B22">
            <v>18</v>
          </cell>
          <cell r="C22">
            <v>90</v>
          </cell>
          <cell r="F22">
            <v>18</v>
          </cell>
          <cell r="G22">
            <v>18</v>
          </cell>
          <cell r="I22">
            <v>18</v>
          </cell>
          <cell r="J22">
            <v>18</v>
          </cell>
          <cell r="M22">
            <v>17</v>
          </cell>
          <cell r="N22">
            <v>589</v>
          </cell>
          <cell r="Q22">
            <v>17</v>
          </cell>
          <cell r="R22">
            <v>682</v>
          </cell>
        </row>
        <row r="23">
          <cell r="B23">
            <v>19</v>
          </cell>
          <cell r="C23">
            <v>95</v>
          </cell>
          <cell r="F23">
            <v>19</v>
          </cell>
          <cell r="G23">
            <v>19</v>
          </cell>
          <cell r="I23">
            <v>19</v>
          </cell>
          <cell r="J23">
            <v>19</v>
          </cell>
          <cell r="M23">
            <v>18</v>
          </cell>
          <cell r="N23">
            <v>586</v>
          </cell>
          <cell r="Q23">
            <v>18</v>
          </cell>
          <cell r="R23">
            <v>679</v>
          </cell>
        </row>
        <row r="24">
          <cell r="B24">
            <v>20</v>
          </cell>
          <cell r="C24">
            <v>100</v>
          </cell>
          <cell r="F24">
            <v>20</v>
          </cell>
          <cell r="G24">
            <v>20</v>
          </cell>
          <cell r="I24">
            <v>20</v>
          </cell>
          <cell r="J24">
            <v>20</v>
          </cell>
          <cell r="M24">
            <v>19</v>
          </cell>
          <cell r="N24">
            <v>583</v>
          </cell>
          <cell r="Q24">
            <v>19</v>
          </cell>
          <cell r="R24">
            <v>676</v>
          </cell>
        </row>
        <row r="25">
          <cell r="B25">
            <v>21</v>
          </cell>
          <cell r="C25">
            <v>107</v>
          </cell>
          <cell r="F25">
            <v>21</v>
          </cell>
          <cell r="G25">
            <v>21</v>
          </cell>
          <cell r="I25">
            <v>21</v>
          </cell>
          <cell r="J25">
            <v>21</v>
          </cell>
          <cell r="M25">
            <v>20</v>
          </cell>
          <cell r="N25">
            <v>580</v>
          </cell>
          <cell r="Q25">
            <v>20</v>
          </cell>
          <cell r="R25">
            <v>673</v>
          </cell>
        </row>
        <row r="26">
          <cell r="B26">
            <v>22</v>
          </cell>
          <cell r="C26">
            <v>114</v>
          </cell>
          <cell r="F26">
            <v>22</v>
          </cell>
          <cell r="G26">
            <v>22</v>
          </cell>
          <cell r="I26">
            <v>22</v>
          </cell>
          <cell r="J26">
            <v>22</v>
          </cell>
          <cell r="M26">
            <v>21</v>
          </cell>
          <cell r="N26">
            <v>577</v>
          </cell>
          <cell r="Q26">
            <v>21</v>
          </cell>
          <cell r="R26">
            <v>670</v>
          </cell>
        </row>
        <row r="27">
          <cell r="B27">
            <v>23</v>
          </cell>
          <cell r="C27">
            <v>121</v>
          </cell>
          <cell r="F27">
            <v>23</v>
          </cell>
          <cell r="G27">
            <v>23</v>
          </cell>
          <cell r="I27">
            <v>23</v>
          </cell>
          <cell r="J27">
            <v>23</v>
          </cell>
          <cell r="M27">
            <v>22</v>
          </cell>
          <cell r="N27">
            <v>574</v>
          </cell>
          <cell r="Q27">
            <v>22</v>
          </cell>
          <cell r="R27">
            <v>667</v>
          </cell>
        </row>
        <row r="28">
          <cell r="B28">
            <v>24</v>
          </cell>
          <cell r="C28">
            <v>128</v>
          </cell>
          <cell r="F28">
            <v>24</v>
          </cell>
          <cell r="G28">
            <v>24</v>
          </cell>
          <cell r="I28">
            <v>24</v>
          </cell>
          <cell r="J28">
            <v>24</v>
          </cell>
          <cell r="M28">
            <v>23</v>
          </cell>
          <cell r="N28">
            <v>571</v>
          </cell>
          <cell r="Q28">
            <v>23</v>
          </cell>
          <cell r="R28">
            <v>664</v>
          </cell>
        </row>
        <row r="29">
          <cell r="B29">
            <v>25</v>
          </cell>
          <cell r="C29">
            <v>135</v>
          </cell>
          <cell r="F29">
            <v>25</v>
          </cell>
          <cell r="G29">
            <v>25</v>
          </cell>
          <cell r="I29">
            <v>25</v>
          </cell>
          <cell r="J29">
            <v>25</v>
          </cell>
          <cell r="M29">
            <v>24</v>
          </cell>
          <cell r="N29">
            <v>568</v>
          </cell>
          <cell r="Q29">
            <v>24</v>
          </cell>
          <cell r="R29">
            <v>661</v>
          </cell>
        </row>
        <row r="30">
          <cell r="B30">
            <v>26</v>
          </cell>
          <cell r="C30">
            <v>142</v>
          </cell>
          <cell r="F30">
            <v>26</v>
          </cell>
          <cell r="G30">
            <v>26</v>
          </cell>
          <cell r="I30">
            <v>26</v>
          </cell>
          <cell r="J30">
            <v>26</v>
          </cell>
          <cell r="M30">
            <v>25</v>
          </cell>
          <cell r="N30">
            <v>565</v>
          </cell>
          <cell r="Q30">
            <v>25</v>
          </cell>
          <cell r="R30">
            <v>658</v>
          </cell>
        </row>
        <row r="31">
          <cell r="B31">
            <v>27</v>
          </cell>
          <cell r="C31">
            <v>149</v>
          </cell>
          <cell r="F31">
            <v>27</v>
          </cell>
          <cell r="G31">
            <v>27</v>
          </cell>
          <cell r="I31">
            <v>27</v>
          </cell>
          <cell r="J31">
            <v>27</v>
          </cell>
          <cell r="M31">
            <v>26</v>
          </cell>
          <cell r="N31">
            <v>562</v>
          </cell>
          <cell r="Q31">
            <v>26</v>
          </cell>
          <cell r="R31">
            <v>655</v>
          </cell>
        </row>
        <row r="32">
          <cell r="B32">
            <v>28</v>
          </cell>
          <cell r="C32">
            <v>156</v>
          </cell>
          <cell r="F32">
            <v>28</v>
          </cell>
          <cell r="G32">
            <v>28</v>
          </cell>
          <cell r="I32">
            <v>28</v>
          </cell>
          <cell r="J32">
            <v>28</v>
          </cell>
          <cell r="M32">
            <v>27</v>
          </cell>
          <cell r="N32">
            <v>559</v>
          </cell>
          <cell r="Q32">
            <v>27</v>
          </cell>
          <cell r="R32">
            <v>652</v>
          </cell>
        </row>
        <row r="33">
          <cell r="B33">
            <v>29</v>
          </cell>
          <cell r="C33">
            <v>163</v>
          </cell>
          <cell r="F33">
            <v>29</v>
          </cell>
          <cell r="G33">
            <v>29</v>
          </cell>
          <cell r="I33">
            <v>29</v>
          </cell>
          <cell r="J33">
            <v>29</v>
          </cell>
          <cell r="M33">
            <v>28</v>
          </cell>
          <cell r="N33">
            <v>556</v>
          </cell>
          <cell r="Q33">
            <v>28</v>
          </cell>
          <cell r="R33">
            <v>649</v>
          </cell>
        </row>
        <row r="34">
          <cell r="B34">
            <v>30</v>
          </cell>
          <cell r="C34">
            <v>170</v>
          </cell>
          <cell r="F34">
            <v>30</v>
          </cell>
          <cell r="G34">
            <v>30</v>
          </cell>
          <cell r="I34">
            <v>30</v>
          </cell>
          <cell r="J34">
            <v>30</v>
          </cell>
          <cell r="M34">
            <v>29</v>
          </cell>
          <cell r="N34">
            <v>553</v>
          </cell>
          <cell r="Q34">
            <v>29</v>
          </cell>
          <cell r="R34">
            <v>646</v>
          </cell>
        </row>
        <row r="35">
          <cell r="B35">
            <v>31</v>
          </cell>
          <cell r="C35">
            <v>177</v>
          </cell>
          <cell r="F35">
            <v>31</v>
          </cell>
          <cell r="G35">
            <v>31</v>
          </cell>
          <cell r="I35">
            <v>31</v>
          </cell>
          <cell r="J35">
            <v>31</v>
          </cell>
          <cell r="M35">
            <v>30</v>
          </cell>
          <cell r="N35">
            <v>550</v>
          </cell>
          <cell r="Q35">
            <v>30</v>
          </cell>
          <cell r="R35">
            <v>643</v>
          </cell>
        </row>
        <row r="36">
          <cell r="B36">
            <v>32</v>
          </cell>
          <cell r="C36">
            <v>184</v>
          </cell>
          <cell r="F36">
            <v>32</v>
          </cell>
          <cell r="G36">
            <v>32</v>
          </cell>
          <cell r="I36">
            <v>32</v>
          </cell>
          <cell r="J36">
            <v>32</v>
          </cell>
          <cell r="M36">
            <v>31</v>
          </cell>
          <cell r="N36">
            <v>547</v>
          </cell>
          <cell r="Q36">
            <v>31</v>
          </cell>
          <cell r="R36">
            <v>640</v>
          </cell>
        </row>
        <row r="37">
          <cell r="B37">
            <v>33</v>
          </cell>
          <cell r="C37">
            <v>191</v>
          </cell>
          <cell r="F37">
            <v>33</v>
          </cell>
          <cell r="G37">
            <v>33</v>
          </cell>
          <cell r="I37">
            <v>33</v>
          </cell>
          <cell r="J37">
            <v>33</v>
          </cell>
          <cell r="M37">
            <v>32</v>
          </cell>
          <cell r="N37">
            <v>544</v>
          </cell>
          <cell r="Q37">
            <v>32</v>
          </cell>
          <cell r="R37">
            <v>637</v>
          </cell>
        </row>
        <row r="38">
          <cell r="B38">
            <v>34</v>
          </cell>
          <cell r="C38">
            <v>198</v>
          </cell>
          <cell r="F38">
            <v>34</v>
          </cell>
          <cell r="G38">
            <v>34</v>
          </cell>
          <cell r="I38">
            <v>34</v>
          </cell>
          <cell r="J38">
            <v>34</v>
          </cell>
          <cell r="M38">
            <v>33</v>
          </cell>
          <cell r="N38">
            <v>541</v>
          </cell>
          <cell r="Q38">
            <v>33</v>
          </cell>
          <cell r="R38">
            <v>634</v>
          </cell>
        </row>
        <row r="39">
          <cell r="B39">
            <v>35</v>
          </cell>
          <cell r="C39">
            <v>205</v>
          </cell>
          <cell r="F39">
            <v>35</v>
          </cell>
          <cell r="G39">
            <v>35</v>
          </cell>
          <cell r="I39">
            <v>35</v>
          </cell>
          <cell r="J39">
            <v>35</v>
          </cell>
          <cell r="M39">
            <v>34</v>
          </cell>
          <cell r="N39">
            <v>538</v>
          </cell>
          <cell r="Q39">
            <v>34</v>
          </cell>
          <cell r="R39">
            <v>631</v>
          </cell>
        </row>
        <row r="40">
          <cell r="B40">
            <v>36</v>
          </cell>
          <cell r="C40">
            <v>212</v>
          </cell>
          <cell r="F40">
            <v>36</v>
          </cell>
          <cell r="G40">
            <v>36</v>
          </cell>
          <cell r="I40">
            <v>36</v>
          </cell>
          <cell r="J40">
            <v>36</v>
          </cell>
          <cell r="M40">
            <v>35</v>
          </cell>
          <cell r="N40">
            <v>535</v>
          </cell>
          <cell r="Q40">
            <v>35</v>
          </cell>
          <cell r="R40">
            <v>628</v>
          </cell>
        </row>
        <row r="41">
          <cell r="B41">
            <v>37</v>
          </cell>
          <cell r="C41">
            <v>219</v>
          </cell>
          <cell r="F41">
            <v>37</v>
          </cell>
          <cell r="G41">
            <v>37</v>
          </cell>
          <cell r="I41">
            <v>37</v>
          </cell>
          <cell r="J41">
            <v>37</v>
          </cell>
          <cell r="M41">
            <v>36</v>
          </cell>
          <cell r="N41">
            <v>532</v>
          </cell>
          <cell r="Q41">
            <v>36</v>
          </cell>
          <cell r="R41">
            <v>625</v>
          </cell>
        </row>
        <row r="42">
          <cell r="B42">
            <v>38</v>
          </cell>
          <cell r="C42">
            <v>226</v>
          </cell>
          <cell r="F42">
            <v>38</v>
          </cell>
          <cell r="G42">
            <v>38</v>
          </cell>
          <cell r="I42">
            <v>38</v>
          </cell>
          <cell r="J42">
            <v>38</v>
          </cell>
          <cell r="M42">
            <v>37</v>
          </cell>
          <cell r="N42">
            <v>529</v>
          </cell>
          <cell r="Q42">
            <v>37</v>
          </cell>
          <cell r="R42">
            <v>622</v>
          </cell>
        </row>
        <row r="43">
          <cell r="B43">
            <v>39</v>
          </cell>
          <cell r="C43">
            <v>233</v>
          </cell>
          <cell r="F43">
            <v>39</v>
          </cell>
          <cell r="G43">
            <v>39</v>
          </cell>
          <cell r="I43">
            <v>39</v>
          </cell>
          <cell r="J43">
            <v>39</v>
          </cell>
          <cell r="M43">
            <v>38</v>
          </cell>
          <cell r="N43">
            <v>526</v>
          </cell>
          <cell r="Q43">
            <v>38</v>
          </cell>
          <cell r="R43">
            <v>619</v>
          </cell>
        </row>
        <row r="44">
          <cell r="B44">
            <v>40</v>
          </cell>
          <cell r="C44">
            <v>240</v>
          </cell>
          <cell r="F44">
            <v>40</v>
          </cell>
          <cell r="G44">
            <v>40</v>
          </cell>
          <cell r="I44">
            <v>40</v>
          </cell>
          <cell r="J44">
            <v>40</v>
          </cell>
          <cell r="M44">
            <v>39</v>
          </cell>
          <cell r="N44">
            <v>523</v>
          </cell>
          <cell r="Q44">
            <v>39</v>
          </cell>
          <cell r="R44">
            <v>616</v>
          </cell>
        </row>
        <row r="45">
          <cell r="B45">
            <v>41</v>
          </cell>
          <cell r="C45">
            <v>247</v>
          </cell>
          <cell r="F45">
            <v>41</v>
          </cell>
          <cell r="G45">
            <v>42</v>
          </cell>
          <cell r="I45">
            <v>41</v>
          </cell>
          <cell r="J45">
            <v>41</v>
          </cell>
          <cell r="M45">
            <v>40</v>
          </cell>
          <cell r="N45">
            <v>520</v>
          </cell>
          <cell r="Q45">
            <v>40</v>
          </cell>
          <cell r="R45">
            <v>613</v>
          </cell>
        </row>
        <row r="46">
          <cell r="B46">
            <v>42</v>
          </cell>
          <cell r="C46">
            <v>254</v>
          </cell>
          <cell r="F46">
            <v>42</v>
          </cell>
          <cell r="G46">
            <v>44</v>
          </cell>
          <cell r="I46">
            <v>42</v>
          </cell>
          <cell r="J46">
            <v>42</v>
          </cell>
          <cell r="M46">
            <v>41</v>
          </cell>
          <cell r="N46">
            <v>517</v>
          </cell>
          <cell r="Q46">
            <v>41</v>
          </cell>
          <cell r="R46">
            <v>610</v>
          </cell>
        </row>
        <row r="47">
          <cell r="B47">
            <v>43</v>
          </cell>
          <cell r="C47">
            <v>261</v>
          </cell>
          <cell r="F47">
            <v>43</v>
          </cell>
          <cell r="G47">
            <v>46</v>
          </cell>
          <cell r="I47">
            <v>43</v>
          </cell>
          <cell r="J47">
            <v>43</v>
          </cell>
          <cell r="M47">
            <v>42</v>
          </cell>
          <cell r="N47">
            <v>514</v>
          </cell>
          <cell r="Q47">
            <v>42</v>
          </cell>
          <cell r="R47">
            <v>607</v>
          </cell>
        </row>
        <row r="48">
          <cell r="B48">
            <v>44</v>
          </cell>
          <cell r="C48">
            <v>268</v>
          </cell>
          <cell r="F48">
            <v>44</v>
          </cell>
          <cell r="G48">
            <v>48</v>
          </cell>
          <cell r="I48">
            <v>44</v>
          </cell>
          <cell r="J48">
            <v>44</v>
          </cell>
          <cell r="M48">
            <v>43</v>
          </cell>
          <cell r="N48">
            <v>511</v>
          </cell>
          <cell r="Q48">
            <v>43</v>
          </cell>
          <cell r="R48">
            <v>604</v>
          </cell>
        </row>
        <row r="49">
          <cell r="B49">
            <v>45</v>
          </cell>
          <cell r="C49">
            <v>275</v>
          </cell>
          <cell r="F49">
            <v>45</v>
          </cell>
          <cell r="G49">
            <v>50</v>
          </cell>
          <cell r="I49">
            <v>45</v>
          </cell>
          <cell r="J49">
            <v>45</v>
          </cell>
          <cell r="M49">
            <v>44</v>
          </cell>
          <cell r="N49">
            <v>508</v>
          </cell>
          <cell r="Q49">
            <v>44</v>
          </cell>
          <cell r="R49">
            <v>601</v>
          </cell>
        </row>
        <row r="50">
          <cell r="B50">
            <v>46</v>
          </cell>
          <cell r="C50">
            <v>282</v>
          </cell>
          <cell r="F50">
            <v>46</v>
          </cell>
          <cell r="G50">
            <v>52</v>
          </cell>
          <cell r="I50">
            <v>46</v>
          </cell>
          <cell r="J50">
            <v>46</v>
          </cell>
          <cell r="M50">
            <v>45</v>
          </cell>
          <cell r="N50">
            <v>505</v>
          </cell>
          <cell r="Q50">
            <v>45</v>
          </cell>
          <cell r="R50">
            <v>598</v>
          </cell>
        </row>
        <row r="51">
          <cell r="B51">
            <v>47</v>
          </cell>
          <cell r="C51">
            <v>289</v>
          </cell>
          <cell r="F51">
            <v>47</v>
          </cell>
          <cell r="G51">
            <v>54</v>
          </cell>
          <cell r="I51">
            <v>47</v>
          </cell>
          <cell r="J51">
            <v>47</v>
          </cell>
          <cell r="M51">
            <v>46</v>
          </cell>
          <cell r="N51">
            <v>502</v>
          </cell>
          <cell r="Q51">
            <v>46</v>
          </cell>
          <cell r="R51">
            <v>595</v>
          </cell>
        </row>
        <row r="52">
          <cell r="B52">
            <v>48</v>
          </cell>
          <cell r="C52">
            <v>296</v>
          </cell>
          <cell r="F52">
            <v>48</v>
          </cell>
          <cell r="G52">
            <v>56</v>
          </cell>
          <cell r="I52">
            <v>48</v>
          </cell>
          <cell r="J52">
            <v>48</v>
          </cell>
          <cell r="M52">
            <v>47</v>
          </cell>
          <cell r="N52">
            <v>499</v>
          </cell>
          <cell r="Q52">
            <v>47</v>
          </cell>
          <cell r="R52">
            <v>592</v>
          </cell>
        </row>
        <row r="53">
          <cell r="B53">
            <v>49</v>
          </cell>
          <cell r="C53">
            <v>303</v>
          </cell>
          <cell r="F53">
            <v>49</v>
          </cell>
          <cell r="G53">
            <v>58</v>
          </cell>
          <cell r="I53">
            <v>49</v>
          </cell>
          <cell r="J53">
            <v>49</v>
          </cell>
          <cell r="M53">
            <v>48</v>
          </cell>
          <cell r="N53">
            <v>496</v>
          </cell>
          <cell r="Q53">
            <v>48</v>
          </cell>
          <cell r="R53">
            <v>589</v>
          </cell>
        </row>
        <row r="54">
          <cell r="B54">
            <v>50</v>
          </cell>
          <cell r="C54">
            <v>310</v>
          </cell>
          <cell r="F54">
            <v>50</v>
          </cell>
          <cell r="G54">
            <v>60</v>
          </cell>
          <cell r="I54">
            <v>50</v>
          </cell>
          <cell r="J54">
            <v>50</v>
          </cell>
          <cell r="M54">
            <v>49</v>
          </cell>
          <cell r="N54">
            <v>493</v>
          </cell>
          <cell r="Q54">
            <v>49</v>
          </cell>
          <cell r="R54">
            <v>586</v>
          </cell>
        </row>
        <row r="55">
          <cell r="F55">
            <v>51</v>
          </cell>
          <cell r="G55">
            <v>62</v>
          </cell>
          <cell r="I55">
            <v>51</v>
          </cell>
          <cell r="J55">
            <v>51</v>
          </cell>
          <cell r="M55">
            <v>50</v>
          </cell>
          <cell r="N55">
            <v>490</v>
          </cell>
          <cell r="Q55">
            <v>50</v>
          </cell>
          <cell r="R55">
            <v>583</v>
          </cell>
        </row>
        <row r="56">
          <cell r="F56">
            <v>52</v>
          </cell>
          <cell r="G56">
            <v>64</v>
          </cell>
          <cell r="I56">
            <v>52</v>
          </cell>
          <cell r="J56">
            <v>52</v>
          </cell>
          <cell r="M56">
            <v>51</v>
          </cell>
          <cell r="N56">
            <v>487</v>
          </cell>
          <cell r="Q56">
            <v>51</v>
          </cell>
          <cell r="R56">
            <v>580</v>
          </cell>
        </row>
        <row r="57">
          <cell r="F57">
            <v>53</v>
          </cell>
          <cell r="G57">
            <v>66</v>
          </cell>
          <cell r="I57">
            <v>53</v>
          </cell>
          <cell r="J57">
            <v>53</v>
          </cell>
          <cell r="M57">
            <v>52</v>
          </cell>
          <cell r="N57">
            <v>484</v>
          </cell>
          <cell r="Q57">
            <v>52</v>
          </cell>
          <cell r="R57">
            <v>577</v>
          </cell>
        </row>
        <row r="58">
          <cell r="F58">
            <v>54</v>
          </cell>
          <cell r="G58">
            <v>68</v>
          </cell>
          <cell r="I58">
            <v>54</v>
          </cell>
          <cell r="J58">
            <v>54</v>
          </cell>
          <cell r="M58">
            <v>53</v>
          </cell>
          <cell r="N58">
            <v>481</v>
          </cell>
          <cell r="Q58">
            <v>53</v>
          </cell>
          <cell r="R58">
            <v>574</v>
          </cell>
        </row>
        <row r="59">
          <cell r="F59">
            <v>55</v>
          </cell>
          <cell r="G59">
            <v>70</v>
          </cell>
          <cell r="I59">
            <v>55</v>
          </cell>
          <cell r="J59">
            <v>55</v>
          </cell>
          <cell r="M59">
            <v>54</v>
          </cell>
          <cell r="N59">
            <v>478</v>
          </cell>
          <cell r="Q59">
            <v>54</v>
          </cell>
          <cell r="R59">
            <v>571</v>
          </cell>
        </row>
        <row r="60">
          <cell r="F60">
            <v>56</v>
          </cell>
          <cell r="G60">
            <v>72</v>
          </cell>
          <cell r="I60">
            <v>56</v>
          </cell>
          <cell r="J60">
            <v>56</v>
          </cell>
          <cell r="M60">
            <v>55</v>
          </cell>
          <cell r="N60">
            <v>475</v>
          </cell>
          <cell r="Q60">
            <v>55</v>
          </cell>
          <cell r="R60">
            <v>568</v>
          </cell>
        </row>
        <row r="61">
          <cell r="F61">
            <v>57</v>
          </cell>
          <cell r="G61">
            <v>74</v>
          </cell>
          <cell r="I61">
            <v>57</v>
          </cell>
          <cell r="J61">
            <v>57</v>
          </cell>
          <cell r="M61">
            <v>56</v>
          </cell>
          <cell r="N61">
            <v>472</v>
          </cell>
          <cell r="Q61">
            <v>56</v>
          </cell>
          <cell r="R61">
            <v>565</v>
          </cell>
        </row>
        <row r="62">
          <cell r="F62">
            <v>58</v>
          </cell>
          <cell r="G62">
            <v>76</v>
          </cell>
          <cell r="I62">
            <v>58</v>
          </cell>
          <cell r="J62">
            <v>58</v>
          </cell>
          <cell r="M62">
            <v>57</v>
          </cell>
          <cell r="N62">
            <v>469</v>
          </cell>
          <cell r="Q62">
            <v>57</v>
          </cell>
          <cell r="R62">
            <v>562</v>
          </cell>
        </row>
        <row r="63">
          <cell r="F63">
            <v>59</v>
          </cell>
          <cell r="G63">
            <v>78</v>
          </cell>
          <cell r="I63">
            <v>59</v>
          </cell>
          <cell r="J63">
            <v>59</v>
          </cell>
          <cell r="M63">
            <v>58</v>
          </cell>
          <cell r="N63">
            <v>466</v>
          </cell>
          <cell r="Q63">
            <v>58</v>
          </cell>
          <cell r="R63">
            <v>559</v>
          </cell>
        </row>
        <row r="64">
          <cell r="F64">
            <v>60</v>
          </cell>
          <cell r="G64">
            <v>80</v>
          </cell>
          <cell r="I64">
            <v>60</v>
          </cell>
          <cell r="J64">
            <v>60</v>
          </cell>
          <cell r="M64">
            <v>59</v>
          </cell>
          <cell r="N64">
            <v>463</v>
          </cell>
          <cell r="Q64">
            <v>59</v>
          </cell>
          <cell r="R64">
            <v>556</v>
          </cell>
        </row>
        <row r="65">
          <cell r="F65">
            <v>61</v>
          </cell>
          <cell r="G65">
            <v>82</v>
          </cell>
          <cell r="I65">
            <v>61</v>
          </cell>
          <cell r="J65">
            <v>62</v>
          </cell>
          <cell r="M65">
            <v>60</v>
          </cell>
          <cell r="N65">
            <v>460</v>
          </cell>
          <cell r="Q65">
            <v>60</v>
          </cell>
          <cell r="R65">
            <v>553</v>
          </cell>
        </row>
        <row r="66">
          <cell r="F66">
            <v>62</v>
          </cell>
          <cell r="G66">
            <v>84</v>
          </cell>
          <cell r="I66">
            <v>62</v>
          </cell>
          <cell r="J66">
            <v>64</v>
          </cell>
          <cell r="M66">
            <v>61</v>
          </cell>
          <cell r="N66">
            <v>457</v>
          </cell>
          <cell r="Q66">
            <v>61</v>
          </cell>
          <cell r="R66">
            <v>550</v>
          </cell>
        </row>
        <row r="67">
          <cell r="F67">
            <v>63</v>
          </cell>
          <cell r="G67">
            <v>86</v>
          </cell>
          <cell r="I67">
            <v>63</v>
          </cell>
          <cell r="J67">
            <v>66</v>
          </cell>
          <cell r="M67">
            <v>62</v>
          </cell>
          <cell r="N67">
            <v>454</v>
          </cell>
          <cell r="Q67">
            <v>62</v>
          </cell>
          <cell r="R67">
            <v>547</v>
          </cell>
        </row>
        <row r="68">
          <cell r="F68">
            <v>64</v>
          </cell>
          <cell r="G68">
            <v>88</v>
          </cell>
          <cell r="I68">
            <v>64</v>
          </cell>
          <cell r="J68">
            <v>68</v>
          </cell>
          <cell r="M68">
            <v>63</v>
          </cell>
          <cell r="N68">
            <v>451</v>
          </cell>
          <cell r="Q68">
            <v>63</v>
          </cell>
          <cell r="R68">
            <v>544</v>
          </cell>
        </row>
        <row r="69">
          <cell r="F69">
            <v>65</v>
          </cell>
          <cell r="G69">
            <v>90</v>
          </cell>
          <cell r="I69">
            <v>65</v>
          </cell>
          <cell r="J69">
            <v>70</v>
          </cell>
          <cell r="M69">
            <v>64</v>
          </cell>
          <cell r="N69">
            <v>448</v>
          </cell>
          <cell r="Q69">
            <v>64</v>
          </cell>
          <cell r="R69">
            <v>541</v>
          </cell>
        </row>
        <row r="70">
          <cell r="F70">
            <v>66</v>
          </cell>
          <cell r="G70">
            <v>92</v>
          </cell>
          <cell r="I70">
            <v>66</v>
          </cell>
          <cell r="J70">
            <v>72</v>
          </cell>
          <cell r="M70">
            <v>65</v>
          </cell>
          <cell r="N70">
            <v>445</v>
          </cell>
          <cell r="Q70">
            <v>65</v>
          </cell>
          <cell r="R70">
            <v>538</v>
          </cell>
        </row>
        <row r="71">
          <cell r="F71">
            <v>67</v>
          </cell>
          <cell r="G71">
            <v>94</v>
          </cell>
          <cell r="I71">
            <v>67</v>
          </cell>
          <cell r="J71">
            <v>74</v>
          </cell>
          <cell r="M71">
            <v>66</v>
          </cell>
          <cell r="N71">
            <v>442</v>
          </cell>
          <cell r="Q71">
            <v>66</v>
          </cell>
          <cell r="R71">
            <v>535</v>
          </cell>
        </row>
        <row r="72">
          <cell r="F72">
            <v>68</v>
          </cell>
          <cell r="G72">
            <v>96</v>
          </cell>
          <cell r="I72">
            <v>68</v>
          </cell>
          <cell r="J72">
            <v>76</v>
          </cell>
          <cell r="M72">
            <v>67</v>
          </cell>
          <cell r="N72">
            <v>439</v>
          </cell>
          <cell r="Q72">
            <v>67</v>
          </cell>
          <cell r="R72">
            <v>532</v>
          </cell>
        </row>
        <row r="73">
          <cell r="F73">
            <v>69</v>
          </cell>
          <cell r="G73">
            <v>98</v>
          </cell>
          <cell r="I73">
            <v>69</v>
          </cell>
          <cell r="J73">
            <v>78</v>
          </cell>
          <cell r="M73">
            <v>68</v>
          </cell>
          <cell r="N73">
            <v>436</v>
          </cell>
          <cell r="Q73">
            <v>68</v>
          </cell>
          <cell r="R73">
            <v>529</v>
          </cell>
        </row>
        <row r="74">
          <cell r="F74">
            <v>70</v>
          </cell>
          <cell r="G74">
            <v>100</v>
          </cell>
          <cell r="I74">
            <v>70</v>
          </cell>
          <cell r="J74">
            <v>80</v>
          </cell>
          <cell r="M74">
            <v>69</v>
          </cell>
          <cell r="N74">
            <v>433</v>
          </cell>
          <cell r="Q74">
            <v>69</v>
          </cell>
          <cell r="R74">
            <v>526</v>
          </cell>
        </row>
        <row r="75">
          <cell r="F75">
            <v>71</v>
          </cell>
          <cell r="G75">
            <v>103</v>
          </cell>
          <cell r="I75">
            <v>71</v>
          </cell>
          <cell r="J75">
            <v>82</v>
          </cell>
          <cell r="M75">
            <v>70</v>
          </cell>
          <cell r="N75">
            <v>430</v>
          </cell>
          <cell r="Q75">
            <v>70</v>
          </cell>
          <cell r="R75">
            <v>523</v>
          </cell>
        </row>
        <row r="76">
          <cell r="F76">
            <v>72</v>
          </cell>
          <cell r="G76">
            <v>106</v>
          </cell>
          <cell r="I76">
            <v>72</v>
          </cell>
          <cell r="J76">
            <v>84</v>
          </cell>
          <cell r="M76">
            <v>71</v>
          </cell>
          <cell r="N76">
            <v>427</v>
          </cell>
          <cell r="Q76">
            <v>71</v>
          </cell>
          <cell r="R76">
            <v>520</v>
          </cell>
        </row>
        <row r="77">
          <cell r="F77">
            <v>73</v>
          </cell>
          <cell r="G77">
            <v>109</v>
          </cell>
          <cell r="I77">
            <v>73</v>
          </cell>
          <cell r="J77">
            <v>86</v>
          </cell>
          <cell r="M77">
            <v>72</v>
          </cell>
          <cell r="N77">
            <v>424</v>
          </cell>
          <cell r="Q77">
            <v>72</v>
          </cell>
          <cell r="R77">
            <v>517</v>
          </cell>
        </row>
        <row r="78">
          <cell r="F78">
            <v>74</v>
          </cell>
          <cell r="G78">
            <v>112</v>
          </cell>
          <cell r="I78">
            <v>74</v>
          </cell>
          <cell r="J78">
            <v>88</v>
          </cell>
          <cell r="M78">
            <v>73</v>
          </cell>
          <cell r="N78">
            <v>421</v>
          </cell>
          <cell r="Q78">
            <v>73</v>
          </cell>
          <cell r="R78">
            <v>514</v>
          </cell>
        </row>
        <row r="79">
          <cell r="F79">
            <v>75</v>
          </cell>
          <cell r="G79">
            <v>115</v>
          </cell>
          <cell r="I79">
            <v>75</v>
          </cell>
          <cell r="J79">
            <v>90</v>
          </cell>
          <cell r="M79">
            <v>74</v>
          </cell>
          <cell r="N79">
            <v>418</v>
          </cell>
          <cell r="Q79">
            <v>74</v>
          </cell>
          <cell r="R79">
            <v>511</v>
          </cell>
        </row>
        <row r="80">
          <cell r="F80">
            <v>76</v>
          </cell>
          <cell r="G80">
            <v>118</v>
          </cell>
          <cell r="I80">
            <v>76</v>
          </cell>
          <cell r="J80">
            <v>92</v>
          </cell>
          <cell r="M80">
            <v>75</v>
          </cell>
          <cell r="N80">
            <v>415</v>
          </cell>
          <cell r="Q80">
            <v>75</v>
          </cell>
          <cell r="R80">
            <v>508</v>
          </cell>
        </row>
        <row r="81">
          <cell r="F81">
            <v>77</v>
          </cell>
          <cell r="G81">
            <v>121</v>
          </cell>
          <cell r="I81">
            <v>77</v>
          </cell>
          <cell r="J81">
            <v>94</v>
          </cell>
          <cell r="M81">
            <v>76</v>
          </cell>
          <cell r="N81">
            <v>412</v>
          </cell>
          <cell r="Q81">
            <v>76</v>
          </cell>
          <cell r="R81">
            <v>505</v>
          </cell>
        </row>
        <row r="82">
          <cell r="F82">
            <v>78</v>
          </cell>
          <cell r="G82">
            <v>124</v>
          </cell>
          <cell r="I82">
            <v>78</v>
          </cell>
          <cell r="J82">
            <v>96</v>
          </cell>
          <cell r="M82">
            <v>77</v>
          </cell>
          <cell r="N82">
            <v>409</v>
          </cell>
          <cell r="Q82">
            <v>77</v>
          </cell>
          <cell r="R82">
            <v>502</v>
          </cell>
        </row>
        <row r="83">
          <cell r="F83">
            <v>79</v>
          </cell>
          <cell r="G83">
            <v>127</v>
          </cell>
          <cell r="I83">
            <v>79</v>
          </cell>
          <cell r="J83">
            <v>98</v>
          </cell>
          <cell r="M83">
            <v>78</v>
          </cell>
          <cell r="N83">
            <v>406</v>
          </cell>
          <cell r="Q83">
            <v>78</v>
          </cell>
          <cell r="R83">
            <v>499</v>
          </cell>
        </row>
        <row r="84">
          <cell r="F84">
            <v>80</v>
          </cell>
          <cell r="G84">
            <v>130</v>
          </cell>
          <cell r="I84">
            <v>80</v>
          </cell>
          <cell r="J84">
            <v>100</v>
          </cell>
          <cell r="M84">
            <v>79</v>
          </cell>
          <cell r="N84">
            <v>403</v>
          </cell>
          <cell r="Q84">
            <v>79</v>
          </cell>
          <cell r="R84">
            <v>496</v>
          </cell>
        </row>
        <row r="85">
          <cell r="F85">
            <v>81</v>
          </cell>
          <cell r="G85">
            <v>133</v>
          </cell>
          <cell r="I85">
            <v>81</v>
          </cell>
          <cell r="J85">
            <v>103</v>
          </cell>
          <cell r="M85">
            <v>80</v>
          </cell>
          <cell r="N85">
            <v>400</v>
          </cell>
          <cell r="Q85">
            <v>80</v>
          </cell>
          <cell r="R85">
            <v>493</v>
          </cell>
        </row>
        <row r="86">
          <cell r="F86">
            <v>82</v>
          </cell>
          <cell r="G86">
            <v>136</v>
          </cell>
          <cell r="I86">
            <v>82</v>
          </cell>
          <cell r="J86">
            <v>106</v>
          </cell>
          <cell r="M86">
            <v>81</v>
          </cell>
          <cell r="N86">
            <v>397</v>
          </cell>
          <cell r="Q86">
            <v>81</v>
          </cell>
          <cell r="R86">
            <v>490</v>
          </cell>
        </row>
        <row r="87">
          <cell r="F87">
            <v>83</v>
          </cell>
          <cell r="G87">
            <v>139</v>
          </cell>
          <cell r="I87">
            <v>83</v>
          </cell>
          <cell r="J87">
            <v>109</v>
          </cell>
          <cell r="M87">
            <v>82</v>
          </cell>
          <cell r="N87">
            <v>394</v>
          </cell>
          <cell r="Q87">
            <v>82</v>
          </cell>
          <cell r="R87">
            <v>487</v>
          </cell>
        </row>
        <row r="88">
          <cell r="F88">
            <v>84</v>
          </cell>
          <cell r="G88">
            <v>142</v>
          </cell>
          <cell r="I88">
            <v>84</v>
          </cell>
          <cell r="J88">
            <v>112</v>
          </cell>
          <cell r="M88">
            <v>83</v>
          </cell>
          <cell r="N88">
            <v>391</v>
          </cell>
          <cell r="Q88">
            <v>83</v>
          </cell>
          <cell r="R88">
            <v>484</v>
          </cell>
        </row>
        <row r="89">
          <cell r="F89">
            <v>85</v>
          </cell>
          <cell r="G89">
            <v>145</v>
          </cell>
          <cell r="I89">
            <v>85</v>
          </cell>
          <cell r="J89">
            <v>115</v>
          </cell>
          <cell r="M89">
            <v>84</v>
          </cell>
          <cell r="N89">
            <v>388</v>
          </cell>
          <cell r="Q89">
            <v>84</v>
          </cell>
          <cell r="R89">
            <v>481</v>
          </cell>
        </row>
        <row r="90">
          <cell r="F90">
            <v>86</v>
          </cell>
          <cell r="G90">
            <v>148</v>
          </cell>
          <cell r="I90">
            <v>86</v>
          </cell>
          <cell r="J90">
            <v>118</v>
          </cell>
          <cell r="M90">
            <v>85</v>
          </cell>
          <cell r="N90">
            <v>385</v>
          </cell>
          <cell r="Q90">
            <v>85</v>
          </cell>
          <cell r="R90">
            <v>478</v>
          </cell>
        </row>
        <row r="91">
          <cell r="F91">
            <v>87</v>
          </cell>
          <cell r="G91">
            <v>151</v>
          </cell>
          <cell r="I91">
            <v>87</v>
          </cell>
          <cell r="J91">
            <v>121</v>
          </cell>
          <cell r="M91">
            <v>86</v>
          </cell>
          <cell r="N91">
            <v>382</v>
          </cell>
          <cell r="Q91">
            <v>86</v>
          </cell>
          <cell r="R91">
            <v>475</v>
          </cell>
        </row>
        <row r="92">
          <cell r="F92">
            <v>88</v>
          </cell>
          <cell r="G92">
            <v>154</v>
          </cell>
          <cell r="I92">
            <v>88</v>
          </cell>
          <cell r="J92">
            <v>124</v>
          </cell>
          <cell r="M92">
            <v>87</v>
          </cell>
          <cell r="N92">
            <v>379</v>
          </cell>
          <cell r="Q92">
            <v>87</v>
          </cell>
          <cell r="R92">
            <v>472</v>
          </cell>
        </row>
        <row r="93">
          <cell r="F93">
            <v>89</v>
          </cell>
          <cell r="G93">
            <v>157</v>
          </cell>
          <cell r="I93">
            <v>89</v>
          </cell>
          <cell r="J93">
            <v>127</v>
          </cell>
          <cell r="M93">
            <v>88</v>
          </cell>
          <cell r="N93">
            <v>376</v>
          </cell>
          <cell r="Q93">
            <v>88</v>
          </cell>
          <cell r="R93">
            <v>469</v>
          </cell>
        </row>
        <row r="94">
          <cell r="F94">
            <v>90</v>
          </cell>
          <cell r="G94">
            <v>160</v>
          </cell>
          <cell r="I94">
            <v>90</v>
          </cell>
          <cell r="J94">
            <v>130</v>
          </cell>
          <cell r="M94">
            <v>89</v>
          </cell>
          <cell r="N94">
            <v>373</v>
          </cell>
          <cell r="Q94">
            <v>89</v>
          </cell>
          <cell r="R94">
            <v>466</v>
          </cell>
        </row>
        <row r="95">
          <cell r="F95">
            <v>91</v>
          </cell>
          <cell r="G95">
            <v>163</v>
          </cell>
          <cell r="I95">
            <v>91</v>
          </cell>
          <cell r="J95">
            <v>133</v>
          </cell>
          <cell r="M95">
            <v>90</v>
          </cell>
          <cell r="N95">
            <v>370</v>
          </cell>
          <cell r="Q95">
            <v>90</v>
          </cell>
          <cell r="R95">
            <v>463</v>
          </cell>
        </row>
        <row r="96">
          <cell r="F96">
            <v>92</v>
          </cell>
          <cell r="G96">
            <v>166</v>
          </cell>
          <cell r="I96">
            <v>92</v>
          </cell>
          <cell r="J96">
            <v>136</v>
          </cell>
          <cell r="M96">
            <v>91</v>
          </cell>
          <cell r="N96">
            <v>367</v>
          </cell>
          <cell r="Q96">
            <v>91</v>
          </cell>
          <cell r="R96">
            <v>460</v>
          </cell>
        </row>
        <row r="97">
          <cell r="F97">
            <v>93</v>
          </cell>
          <cell r="G97">
            <v>169</v>
          </cell>
          <cell r="I97">
            <v>93</v>
          </cell>
          <cell r="J97">
            <v>139</v>
          </cell>
          <cell r="M97">
            <v>92</v>
          </cell>
          <cell r="N97">
            <v>364</v>
          </cell>
          <cell r="Q97">
            <v>92</v>
          </cell>
          <cell r="R97">
            <v>457</v>
          </cell>
        </row>
        <row r="98">
          <cell r="F98">
            <v>94</v>
          </cell>
          <cell r="G98">
            <v>172</v>
          </cell>
          <cell r="I98">
            <v>94</v>
          </cell>
          <cell r="J98">
            <v>142</v>
          </cell>
          <cell r="M98">
            <v>93</v>
          </cell>
          <cell r="N98">
            <v>361</v>
          </cell>
          <cell r="Q98">
            <v>93</v>
          </cell>
          <cell r="R98">
            <v>454</v>
          </cell>
        </row>
        <row r="99">
          <cell r="F99">
            <v>95</v>
          </cell>
          <cell r="G99">
            <v>175</v>
          </cell>
          <cell r="I99">
            <v>95</v>
          </cell>
          <cell r="J99">
            <v>145</v>
          </cell>
          <cell r="M99">
            <v>94</v>
          </cell>
          <cell r="N99">
            <v>358</v>
          </cell>
          <cell r="Q99">
            <v>94</v>
          </cell>
          <cell r="R99">
            <v>451</v>
          </cell>
        </row>
        <row r="100">
          <cell r="F100">
            <v>96</v>
          </cell>
          <cell r="G100">
            <v>178</v>
          </cell>
          <cell r="I100">
            <v>96</v>
          </cell>
          <cell r="J100">
            <v>148</v>
          </cell>
          <cell r="M100">
            <v>95</v>
          </cell>
          <cell r="N100">
            <v>355</v>
          </cell>
          <cell r="Q100">
            <v>95</v>
          </cell>
          <cell r="R100">
            <v>448</v>
          </cell>
        </row>
        <row r="101">
          <cell r="F101">
            <v>97</v>
          </cell>
          <cell r="G101">
            <v>181</v>
          </cell>
          <cell r="I101">
            <v>97</v>
          </cell>
          <cell r="J101">
            <v>151</v>
          </cell>
          <cell r="M101">
            <v>96</v>
          </cell>
          <cell r="N101">
            <v>352</v>
          </cell>
          <cell r="Q101">
            <v>96</v>
          </cell>
          <cell r="R101">
            <v>445</v>
          </cell>
        </row>
        <row r="102">
          <cell r="F102">
            <v>98</v>
          </cell>
          <cell r="G102">
            <v>184</v>
          </cell>
          <cell r="I102">
            <v>98</v>
          </cell>
          <cell r="J102">
            <v>154</v>
          </cell>
          <cell r="M102">
            <v>97</v>
          </cell>
          <cell r="N102">
            <v>349</v>
          </cell>
          <cell r="Q102">
            <v>97</v>
          </cell>
          <cell r="R102">
            <v>442</v>
          </cell>
        </row>
        <row r="103">
          <cell r="F103">
            <v>99</v>
          </cell>
          <cell r="G103">
            <v>187</v>
          </cell>
          <cell r="I103">
            <v>99</v>
          </cell>
          <cell r="J103">
            <v>157</v>
          </cell>
          <cell r="M103">
            <v>98</v>
          </cell>
          <cell r="N103">
            <v>346</v>
          </cell>
          <cell r="Q103">
            <v>98</v>
          </cell>
          <cell r="R103">
            <v>439</v>
          </cell>
        </row>
        <row r="104">
          <cell r="F104">
            <v>100</v>
          </cell>
          <cell r="G104">
            <v>190</v>
          </cell>
          <cell r="I104">
            <v>100</v>
          </cell>
          <cell r="J104">
            <v>160</v>
          </cell>
          <cell r="M104">
            <v>99</v>
          </cell>
          <cell r="N104">
            <v>343</v>
          </cell>
          <cell r="Q104">
            <v>99</v>
          </cell>
          <cell r="R104">
            <v>436</v>
          </cell>
        </row>
        <row r="105">
          <cell r="F105">
            <v>101</v>
          </cell>
          <cell r="G105">
            <v>93</v>
          </cell>
          <cell r="I105">
            <v>101</v>
          </cell>
          <cell r="J105">
            <v>163</v>
          </cell>
          <cell r="M105">
            <v>100</v>
          </cell>
          <cell r="N105">
            <v>340</v>
          </cell>
          <cell r="Q105">
            <v>100</v>
          </cell>
          <cell r="R105">
            <v>433</v>
          </cell>
        </row>
        <row r="106">
          <cell r="F106">
            <v>102</v>
          </cell>
          <cell r="G106">
            <v>196</v>
          </cell>
          <cell r="I106">
            <v>102</v>
          </cell>
          <cell r="J106">
            <v>166</v>
          </cell>
          <cell r="M106">
            <v>101</v>
          </cell>
          <cell r="N106">
            <v>337</v>
          </cell>
          <cell r="Q106">
            <v>101</v>
          </cell>
          <cell r="R106">
            <v>430</v>
          </cell>
        </row>
        <row r="107">
          <cell r="F107">
            <v>103</v>
          </cell>
          <cell r="G107">
            <v>199</v>
          </cell>
          <cell r="I107">
            <v>103</v>
          </cell>
          <cell r="J107">
            <v>169</v>
          </cell>
          <cell r="M107">
            <v>102</v>
          </cell>
          <cell r="N107">
            <v>334</v>
          </cell>
          <cell r="Q107">
            <v>102</v>
          </cell>
          <cell r="R107">
            <v>427</v>
          </cell>
        </row>
        <row r="108">
          <cell r="F108">
            <v>104</v>
          </cell>
          <cell r="G108">
            <v>202</v>
          </cell>
          <cell r="I108">
            <v>104</v>
          </cell>
          <cell r="J108">
            <v>172</v>
          </cell>
          <cell r="M108">
            <v>103</v>
          </cell>
          <cell r="N108">
            <v>331</v>
          </cell>
          <cell r="Q108">
            <v>103</v>
          </cell>
          <cell r="R108">
            <v>424</v>
          </cell>
        </row>
        <row r="109">
          <cell r="F109">
            <v>105</v>
          </cell>
          <cell r="G109">
            <v>205</v>
          </cell>
          <cell r="I109">
            <v>105</v>
          </cell>
          <cell r="J109">
            <v>175</v>
          </cell>
          <cell r="M109">
            <v>104</v>
          </cell>
          <cell r="N109">
            <v>328</v>
          </cell>
          <cell r="Q109">
            <v>104</v>
          </cell>
          <cell r="R109">
            <v>421</v>
          </cell>
        </row>
        <row r="110">
          <cell r="F110">
            <v>106</v>
          </cell>
          <cell r="G110">
            <v>208</v>
          </cell>
          <cell r="I110">
            <v>106</v>
          </cell>
          <cell r="J110">
            <v>178</v>
          </cell>
          <cell r="M110">
            <v>105</v>
          </cell>
          <cell r="N110">
            <v>325</v>
          </cell>
          <cell r="Q110">
            <v>105</v>
          </cell>
          <cell r="R110">
            <v>418</v>
          </cell>
        </row>
        <row r="111">
          <cell r="F111">
            <v>107</v>
          </cell>
          <cell r="G111">
            <v>211</v>
          </cell>
          <cell r="I111">
            <v>107</v>
          </cell>
          <cell r="J111">
            <v>181</v>
          </cell>
          <cell r="M111">
            <v>106</v>
          </cell>
          <cell r="N111">
            <v>322</v>
          </cell>
          <cell r="Q111">
            <v>106</v>
          </cell>
          <cell r="R111">
            <v>415</v>
          </cell>
        </row>
        <row r="112">
          <cell r="F112">
            <v>108</v>
          </cell>
          <cell r="G112">
            <v>214</v>
          </cell>
          <cell r="I112">
            <v>108</v>
          </cell>
          <cell r="J112">
            <v>184</v>
          </cell>
          <cell r="M112">
            <v>107</v>
          </cell>
          <cell r="N112">
            <v>319</v>
          </cell>
          <cell r="Q112">
            <v>107</v>
          </cell>
          <cell r="R112">
            <v>412</v>
          </cell>
        </row>
        <row r="113">
          <cell r="F113">
            <v>109</v>
          </cell>
          <cell r="G113">
            <v>217</v>
          </cell>
          <cell r="I113">
            <v>109</v>
          </cell>
          <cell r="J113">
            <v>187</v>
          </cell>
          <cell r="M113">
            <v>108</v>
          </cell>
          <cell r="N113">
            <v>316</v>
          </cell>
          <cell r="Q113">
            <v>108</v>
          </cell>
          <cell r="R113">
            <v>409</v>
          </cell>
        </row>
        <row r="114">
          <cell r="F114">
            <v>110</v>
          </cell>
          <cell r="G114">
            <v>220</v>
          </cell>
          <cell r="I114">
            <v>110</v>
          </cell>
          <cell r="J114">
            <v>190</v>
          </cell>
          <cell r="M114">
            <v>109</v>
          </cell>
          <cell r="N114">
            <v>313</v>
          </cell>
          <cell r="Q114">
            <v>109</v>
          </cell>
          <cell r="R114">
            <v>406</v>
          </cell>
        </row>
        <row r="115">
          <cell r="F115">
            <v>111</v>
          </cell>
          <cell r="G115">
            <v>223</v>
          </cell>
          <cell r="I115">
            <v>111</v>
          </cell>
          <cell r="J115">
            <v>193</v>
          </cell>
          <cell r="M115">
            <v>110</v>
          </cell>
          <cell r="N115">
            <v>310</v>
          </cell>
          <cell r="Q115">
            <v>110</v>
          </cell>
          <cell r="R115">
            <v>403</v>
          </cell>
        </row>
        <row r="116">
          <cell r="F116">
            <v>112</v>
          </cell>
          <cell r="G116">
            <v>226</v>
          </cell>
          <cell r="I116">
            <v>112</v>
          </cell>
          <cell r="J116">
            <v>196</v>
          </cell>
          <cell r="M116">
            <v>111</v>
          </cell>
          <cell r="N116">
            <v>307</v>
          </cell>
          <cell r="Q116">
            <v>111</v>
          </cell>
          <cell r="R116">
            <v>400</v>
          </cell>
        </row>
        <row r="117">
          <cell r="F117">
            <v>113</v>
          </cell>
          <cell r="G117">
            <v>229</v>
          </cell>
          <cell r="I117">
            <v>113</v>
          </cell>
          <cell r="J117">
            <v>199</v>
          </cell>
          <cell r="M117">
            <v>112</v>
          </cell>
          <cell r="N117">
            <v>304</v>
          </cell>
          <cell r="Q117">
            <v>112</v>
          </cell>
          <cell r="R117">
            <v>397</v>
          </cell>
        </row>
        <row r="118">
          <cell r="F118">
            <v>114</v>
          </cell>
          <cell r="G118">
            <v>232</v>
          </cell>
          <cell r="I118">
            <v>114</v>
          </cell>
          <cell r="J118">
            <v>202</v>
          </cell>
          <cell r="M118">
            <v>113</v>
          </cell>
          <cell r="N118">
            <v>301</v>
          </cell>
          <cell r="Q118">
            <v>113</v>
          </cell>
          <cell r="R118">
            <v>394</v>
          </cell>
        </row>
        <row r="119">
          <cell r="F119">
            <v>115</v>
          </cell>
          <cell r="G119">
            <v>235</v>
          </cell>
          <cell r="I119">
            <v>115</v>
          </cell>
          <cell r="J119">
            <v>205</v>
          </cell>
          <cell r="M119">
            <v>114</v>
          </cell>
          <cell r="N119">
            <v>298</v>
          </cell>
          <cell r="Q119">
            <v>114</v>
          </cell>
          <cell r="R119">
            <v>391</v>
          </cell>
        </row>
        <row r="120">
          <cell r="F120">
            <v>116</v>
          </cell>
          <cell r="G120">
            <v>238</v>
          </cell>
          <cell r="I120">
            <v>116</v>
          </cell>
          <cell r="J120">
            <v>208</v>
          </cell>
          <cell r="M120">
            <v>115</v>
          </cell>
          <cell r="N120">
            <v>295</v>
          </cell>
          <cell r="Q120">
            <v>115</v>
          </cell>
          <cell r="R120">
            <v>388</v>
          </cell>
        </row>
        <row r="121">
          <cell r="F121">
            <v>117</v>
          </cell>
          <cell r="G121">
            <v>241</v>
          </cell>
          <cell r="I121">
            <v>117</v>
          </cell>
          <cell r="J121">
            <v>211</v>
          </cell>
          <cell r="M121">
            <v>116</v>
          </cell>
          <cell r="N121">
            <v>292</v>
          </cell>
          <cell r="Q121">
            <v>116</v>
          </cell>
          <cell r="R121">
            <v>385</v>
          </cell>
        </row>
        <row r="122">
          <cell r="F122">
            <v>118</v>
          </cell>
          <cell r="G122">
            <v>244</v>
          </cell>
          <cell r="I122">
            <v>118</v>
          </cell>
          <cell r="J122">
            <v>214</v>
          </cell>
          <cell r="M122">
            <v>117</v>
          </cell>
          <cell r="N122">
            <v>289</v>
          </cell>
          <cell r="Q122">
            <v>117</v>
          </cell>
          <cell r="R122">
            <v>382</v>
          </cell>
        </row>
        <row r="123">
          <cell r="F123">
            <v>119</v>
          </cell>
          <cell r="G123">
            <v>247</v>
          </cell>
          <cell r="I123">
            <v>119</v>
          </cell>
          <cell r="J123">
            <v>217</v>
          </cell>
          <cell r="M123">
            <v>118</v>
          </cell>
          <cell r="N123">
            <v>286</v>
          </cell>
          <cell r="Q123">
            <v>118</v>
          </cell>
          <cell r="R123">
            <v>379</v>
          </cell>
        </row>
        <row r="124">
          <cell r="F124">
            <v>120</v>
          </cell>
          <cell r="G124">
            <v>250</v>
          </cell>
          <cell r="I124">
            <v>120</v>
          </cell>
          <cell r="J124">
            <v>220</v>
          </cell>
          <cell r="M124">
            <v>119</v>
          </cell>
          <cell r="N124">
            <v>283</v>
          </cell>
          <cell r="Q124">
            <v>119</v>
          </cell>
          <cell r="R124">
            <v>376</v>
          </cell>
        </row>
        <row r="125">
          <cell r="F125">
            <v>121</v>
          </cell>
          <cell r="G125">
            <v>253</v>
          </cell>
          <cell r="I125">
            <v>121</v>
          </cell>
          <cell r="J125">
            <v>223</v>
          </cell>
          <cell r="M125">
            <v>120</v>
          </cell>
          <cell r="N125">
            <v>280</v>
          </cell>
          <cell r="Q125">
            <v>120</v>
          </cell>
          <cell r="R125">
            <v>373</v>
          </cell>
        </row>
        <row r="126">
          <cell r="F126">
            <v>122</v>
          </cell>
          <cell r="G126">
            <v>256</v>
          </cell>
          <cell r="I126">
            <v>122</v>
          </cell>
          <cell r="J126">
            <v>226</v>
          </cell>
          <cell r="M126">
            <v>121</v>
          </cell>
          <cell r="N126">
            <v>277</v>
          </cell>
          <cell r="Q126">
            <v>121</v>
          </cell>
          <cell r="R126">
            <v>370</v>
          </cell>
        </row>
        <row r="127">
          <cell r="F127">
            <v>123</v>
          </cell>
          <cell r="G127">
            <v>259</v>
          </cell>
          <cell r="I127">
            <v>123</v>
          </cell>
          <cell r="J127">
            <v>229</v>
          </cell>
          <cell r="M127">
            <v>122</v>
          </cell>
          <cell r="N127">
            <v>274</v>
          </cell>
          <cell r="Q127">
            <v>122</v>
          </cell>
          <cell r="R127">
            <v>367</v>
          </cell>
        </row>
        <row r="128">
          <cell r="F128">
            <v>124</v>
          </cell>
          <cell r="G128">
            <v>262</v>
          </cell>
          <cell r="I128">
            <v>124</v>
          </cell>
          <cell r="J128">
            <v>232</v>
          </cell>
          <cell r="M128">
            <v>123</v>
          </cell>
          <cell r="N128">
            <v>271</v>
          </cell>
          <cell r="Q128">
            <v>123</v>
          </cell>
          <cell r="R128">
            <v>364</v>
          </cell>
        </row>
        <row r="129">
          <cell r="F129">
            <v>125</v>
          </cell>
          <cell r="G129">
            <v>265</v>
          </cell>
          <cell r="I129">
            <v>125</v>
          </cell>
          <cell r="J129">
            <v>235</v>
          </cell>
          <cell r="M129">
            <v>124</v>
          </cell>
          <cell r="N129">
            <v>268</v>
          </cell>
          <cell r="Q129">
            <v>124</v>
          </cell>
          <cell r="R129">
            <v>361</v>
          </cell>
        </row>
        <row r="130">
          <cell r="F130">
            <v>126</v>
          </cell>
          <cell r="G130">
            <v>268</v>
          </cell>
          <cell r="I130">
            <v>126</v>
          </cell>
          <cell r="J130">
            <v>238</v>
          </cell>
          <cell r="M130">
            <v>125</v>
          </cell>
          <cell r="N130">
            <v>265</v>
          </cell>
          <cell r="Q130">
            <v>125</v>
          </cell>
          <cell r="R130">
            <v>358</v>
          </cell>
        </row>
        <row r="131">
          <cell r="F131">
            <v>127</v>
          </cell>
          <cell r="G131">
            <v>271</v>
          </cell>
          <cell r="I131">
            <v>127</v>
          </cell>
          <cell r="J131">
            <v>241</v>
          </cell>
          <cell r="M131">
            <v>126</v>
          </cell>
          <cell r="N131">
            <v>262</v>
          </cell>
          <cell r="Q131">
            <v>126</v>
          </cell>
          <cell r="R131">
            <v>355</v>
          </cell>
        </row>
        <row r="132">
          <cell r="F132">
            <v>128</v>
          </cell>
          <cell r="G132">
            <v>274</v>
          </cell>
          <cell r="I132">
            <v>128</v>
          </cell>
          <cell r="J132">
            <v>244</v>
          </cell>
          <cell r="M132">
            <v>127</v>
          </cell>
          <cell r="N132">
            <v>259</v>
          </cell>
          <cell r="Q132">
            <v>127</v>
          </cell>
          <cell r="R132">
            <v>352</v>
          </cell>
        </row>
        <row r="133">
          <cell r="F133">
            <v>129</v>
          </cell>
          <cell r="G133">
            <v>277</v>
          </cell>
          <cell r="I133">
            <v>129</v>
          </cell>
          <cell r="J133">
            <v>247</v>
          </cell>
          <cell r="M133">
            <v>128</v>
          </cell>
          <cell r="N133">
            <v>256</v>
          </cell>
          <cell r="Q133">
            <v>128</v>
          </cell>
          <cell r="R133">
            <v>349</v>
          </cell>
        </row>
        <row r="134">
          <cell r="F134">
            <v>130</v>
          </cell>
          <cell r="G134">
            <v>280</v>
          </cell>
          <cell r="I134">
            <v>130</v>
          </cell>
          <cell r="J134">
            <v>250</v>
          </cell>
          <cell r="M134">
            <v>129</v>
          </cell>
          <cell r="N134">
            <v>253</v>
          </cell>
          <cell r="Q134">
            <v>129</v>
          </cell>
          <cell r="R134">
            <v>346</v>
          </cell>
        </row>
        <row r="135">
          <cell r="F135">
            <v>131</v>
          </cell>
          <cell r="G135">
            <v>283</v>
          </cell>
          <cell r="I135">
            <v>131</v>
          </cell>
          <cell r="J135">
            <v>253</v>
          </cell>
          <cell r="M135">
            <v>130</v>
          </cell>
          <cell r="N135">
            <v>250</v>
          </cell>
          <cell r="Q135">
            <v>130</v>
          </cell>
          <cell r="R135">
            <v>343</v>
          </cell>
        </row>
        <row r="136">
          <cell r="F136">
            <v>132</v>
          </cell>
          <cell r="G136">
            <v>286</v>
          </cell>
          <cell r="I136">
            <v>132</v>
          </cell>
          <cell r="J136">
            <v>256</v>
          </cell>
          <cell r="M136">
            <v>131</v>
          </cell>
          <cell r="N136">
            <v>247</v>
          </cell>
          <cell r="Q136">
            <v>131</v>
          </cell>
          <cell r="R136">
            <v>340</v>
          </cell>
        </row>
        <row r="137">
          <cell r="F137">
            <v>133</v>
          </cell>
          <cell r="G137">
            <v>289</v>
          </cell>
          <cell r="I137">
            <v>133</v>
          </cell>
          <cell r="J137">
            <v>259</v>
          </cell>
          <cell r="M137">
            <v>132</v>
          </cell>
          <cell r="N137">
            <v>244</v>
          </cell>
          <cell r="Q137">
            <v>132</v>
          </cell>
          <cell r="R137">
            <v>337</v>
          </cell>
        </row>
        <row r="138">
          <cell r="F138">
            <v>134</v>
          </cell>
          <cell r="G138">
            <v>292</v>
          </cell>
          <cell r="I138">
            <v>134</v>
          </cell>
          <cell r="J138">
            <v>262</v>
          </cell>
          <cell r="M138">
            <v>133</v>
          </cell>
          <cell r="N138">
            <v>241</v>
          </cell>
          <cell r="Q138">
            <v>133</v>
          </cell>
          <cell r="R138">
            <v>334</v>
          </cell>
        </row>
        <row r="139">
          <cell r="F139">
            <v>135</v>
          </cell>
          <cell r="G139">
            <v>295</v>
          </cell>
          <cell r="I139">
            <v>135</v>
          </cell>
          <cell r="J139">
            <v>265</v>
          </cell>
          <cell r="M139">
            <v>134</v>
          </cell>
          <cell r="N139">
            <v>238</v>
          </cell>
          <cell r="Q139">
            <v>134</v>
          </cell>
          <cell r="R139">
            <v>331</v>
          </cell>
        </row>
        <row r="140">
          <cell r="F140">
            <v>136</v>
          </cell>
          <cell r="G140">
            <v>298</v>
          </cell>
          <cell r="I140">
            <v>136</v>
          </cell>
          <cell r="J140">
            <v>268</v>
          </cell>
          <cell r="M140">
            <v>135</v>
          </cell>
          <cell r="N140">
            <v>235</v>
          </cell>
          <cell r="Q140">
            <v>135</v>
          </cell>
          <cell r="R140">
            <v>328</v>
          </cell>
        </row>
        <row r="141">
          <cell r="F141">
            <v>137</v>
          </cell>
          <cell r="G141">
            <v>301</v>
          </cell>
          <cell r="I141">
            <v>137</v>
          </cell>
          <cell r="J141">
            <v>271</v>
          </cell>
          <cell r="M141">
            <v>136</v>
          </cell>
          <cell r="N141">
            <v>232</v>
          </cell>
          <cell r="Q141">
            <v>136</v>
          </cell>
          <cell r="R141">
            <v>325</v>
          </cell>
        </row>
        <row r="142">
          <cell r="F142">
            <v>138</v>
          </cell>
          <cell r="G142">
            <v>304</v>
          </cell>
          <cell r="I142">
            <v>138</v>
          </cell>
          <cell r="J142">
            <v>274</v>
          </cell>
          <cell r="M142">
            <v>137</v>
          </cell>
          <cell r="N142">
            <v>229</v>
          </cell>
          <cell r="Q142">
            <v>137</v>
          </cell>
          <cell r="R142">
            <v>322</v>
          </cell>
        </row>
        <row r="143">
          <cell r="F143">
            <v>139</v>
          </cell>
          <cell r="G143">
            <v>307</v>
          </cell>
          <cell r="I143">
            <v>139</v>
          </cell>
          <cell r="J143">
            <v>277</v>
          </cell>
          <cell r="M143">
            <v>138</v>
          </cell>
          <cell r="N143">
            <v>226</v>
          </cell>
          <cell r="Q143">
            <v>138</v>
          </cell>
          <cell r="R143">
            <v>319</v>
          </cell>
        </row>
        <row r="144">
          <cell r="F144">
            <v>140</v>
          </cell>
          <cell r="G144">
            <v>310</v>
          </cell>
          <cell r="I144">
            <v>140</v>
          </cell>
          <cell r="J144">
            <v>280</v>
          </cell>
          <cell r="M144">
            <v>139</v>
          </cell>
          <cell r="N144">
            <v>223</v>
          </cell>
          <cell r="Q144">
            <v>139</v>
          </cell>
          <cell r="R144">
            <v>316</v>
          </cell>
        </row>
        <row r="145">
          <cell r="F145">
            <v>141</v>
          </cell>
          <cell r="G145">
            <v>313</v>
          </cell>
          <cell r="I145">
            <v>141</v>
          </cell>
          <cell r="J145">
            <v>283</v>
          </cell>
          <cell r="M145">
            <v>140</v>
          </cell>
          <cell r="N145">
            <v>220</v>
          </cell>
          <cell r="Q145">
            <v>140</v>
          </cell>
          <cell r="R145">
            <v>313</v>
          </cell>
        </row>
        <row r="146">
          <cell r="F146">
            <v>142</v>
          </cell>
          <cell r="G146">
            <v>316</v>
          </cell>
          <cell r="I146">
            <v>142</v>
          </cell>
          <cell r="J146">
            <v>286</v>
          </cell>
          <cell r="M146">
            <v>141</v>
          </cell>
          <cell r="N146">
            <v>217</v>
          </cell>
          <cell r="Q146">
            <v>141</v>
          </cell>
          <cell r="R146">
            <v>310</v>
          </cell>
        </row>
        <row r="147">
          <cell r="F147">
            <v>143</v>
          </cell>
          <cell r="G147">
            <v>319</v>
          </cell>
          <cell r="I147">
            <v>143</v>
          </cell>
          <cell r="J147">
            <v>289</v>
          </cell>
          <cell r="M147">
            <v>142</v>
          </cell>
          <cell r="N147">
            <v>214</v>
          </cell>
          <cell r="Q147">
            <v>142</v>
          </cell>
          <cell r="R147">
            <v>307</v>
          </cell>
        </row>
        <row r="148">
          <cell r="F148">
            <v>144</v>
          </cell>
          <cell r="G148">
            <v>322</v>
          </cell>
          <cell r="I148">
            <v>144</v>
          </cell>
          <cell r="J148">
            <v>292</v>
          </cell>
          <cell r="M148">
            <v>143</v>
          </cell>
          <cell r="N148">
            <v>211</v>
          </cell>
          <cell r="Q148">
            <v>143</v>
          </cell>
          <cell r="R148">
            <v>304</v>
          </cell>
        </row>
        <row r="149">
          <cell r="F149">
            <v>145</v>
          </cell>
          <cell r="G149">
            <v>325</v>
          </cell>
          <cell r="I149">
            <v>145</v>
          </cell>
          <cell r="J149">
            <v>295</v>
          </cell>
          <cell r="M149">
            <v>144</v>
          </cell>
          <cell r="N149">
            <v>208</v>
          </cell>
          <cell r="Q149">
            <v>144</v>
          </cell>
          <cell r="R149">
            <v>301</v>
          </cell>
        </row>
        <row r="150">
          <cell r="F150">
            <v>146</v>
          </cell>
          <cell r="G150">
            <v>328</v>
          </cell>
          <cell r="I150">
            <v>146</v>
          </cell>
          <cell r="J150">
            <v>298</v>
          </cell>
          <cell r="M150">
            <v>145</v>
          </cell>
          <cell r="N150">
            <v>205</v>
          </cell>
          <cell r="Q150">
            <v>145</v>
          </cell>
          <cell r="R150">
            <v>298</v>
          </cell>
        </row>
        <row r="151">
          <cell r="F151">
            <v>147</v>
          </cell>
          <cell r="G151">
            <v>331</v>
          </cell>
          <cell r="I151">
            <v>147</v>
          </cell>
          <cell r="J151">
            <v>301</v>
          </cell>
          <cell r="M151">
            <v>146</v>
          </cell>
          <cell r="N151">
            <v>202</v>
          </cell>
          <cell r="Q151">
            <v>146</v>
          </cell>
          <cell r="R151">
            <v>295</v>
          </cell>
        </row>
        <row r="152">
          <cell r="F152">
            <v>148</v>
          </cell>
          <cell r="G152">
            <v>334</v>
          </cell>
          <cell r="I152">
            <v>148</v>
          </cell>
          <cell r="J152">
            <v>304</v>
          </cell>
          <cell r="M152">
            <v>147</v>
          </cell>
          <cell r="N152">
            <v>199</v>
          </cell>
          <cell r="Q152">
            <v>147</v>
          </cell>
          <cell r="R152">
            <v>292</v>
          </cell>
        </row>
        <row r="153">
          <cell r="F153">
            <v>149</v>
          </cell>
          <cell r="G153">
            <v>337</v>
          </cell>
          <cell r="I153">
            <v>149</v>
          </cell>
          <cell r="J153">
            <v>307</v>
          </cell>
          <cell r="M153">
            <v>148</v>
          </cell>
          <cell r="N153">
            <v>196</v>
          </cell>
          <cell r="Q153">
            <v>148</v>
          </cell>
          <cell r="R153">
            <v>289</v>
          </cell>
        </row>
        <row r="154">
          <cell r="F154">
            <v>150</v>
          </cell>
          <cell r="G154">
            <v>340</v>
          </cell>
          <cell r="I154">
            <v>150</v>
          </cell>
          <cell r="J154">
            <v>310</v>
          </cell>
          <cell r="M154">
            <v>149</v>
          </cell>
          <cell r="N154">
            <v>193</v>
          </cell>
          <cell r="Q154">
            <v>149</v>
          </cell>
          <cell r="R154">
            <v>286</v>
          </cell>
        </row>
        <row r="155">
          <cell r="F155">
            <v>151</v>
          </cell>
          <cell r="G155">
            <v>343</v>
          </cell>
          <cell r="I155">
            <v>151</v>
          </cell>
          <cell r="J155">
            <v>313</v>
          </cell>
          <cell r="M155">
            <v>150</v>
          </cell>
          <cell r="N155">
            <v>190</v>
          </cell>
          <cell r="Q155">
            <v>150</v>
          </cell>
          <cell r="R155">
            <v>283</v>
          </cell>
        </row>
        <row r="156">
          <cell r="F156">
            <v>152</v>
          </cell>
          <cell r="G156">
            <v>346</v>
          </cell>
          <cell r="I156">
            <v>152</v>
          </cell>
          <cell r="J156">
            <v>316</v>
          </cell>
          <cell r="M156">
            <v>151</v>
          </cell>
          <cell r="N156">
            <v>187</v>
          </cell>
          <cell r="Q156">
            <v>151</v>
          </cell>
          <cell r="R156">
            <v>280</v>
          </cell>
        </row>
        <row r="157">
          <cell r="F157">
            <v>153</v>
          </cell>
          <cell r="G157">
            <v>349</v>
          </cell>
          <cell r="I157">
            <v>153</v>
          </cell>
          <cell r="J157">
            <v>319</v>
          </cell>
          <cell r="M157">
            <v>152</v>
          </cell>
          <cell r="N157">
            <v>184</v>
          </cell>
          <cell r="Q157">
            <v>152</v>
          </cell>
          <cell r="R157">
            <v>277</v>
          </cell>
        </row>
        <row r="158">
          <cell r="F158">
            <v>154</v>
          </cell>
          <cell r="G158">
            <v>352</v>
          </cell>
          <cell r="I158">
            <v>154</v>
          </cell>
          <cell r="J158">
            <v>322</v>
          </cell>
          <cell r="M158">
            <v>153</v>
          </cell>
          <cell r="N158">
            <v>181</v>
          </cell>
          <cell r="Q158">
            <v>153</v>
          </cell>
          <cell r="R158">
            <v>274</v>
          </cell>
        </row>
        <row r="159">
          <cell r="F159">
            <v>155</v>
          </cell>
          <cell r="G159">
            <v>355</v>
          </cell>
          <cell r="I159">
            <v>155</v>
          </cell>
          <cell r="J159">
            <v>325</v>
          </cell>
          <cell r="M159">
            <v>154</v>
          </cell>
          <cell r="N159">
            <v>178</v>
          </cell>
          <cell r="Q159">
            <v>154</v>
          </cell>
          <cell r="R159">
            <v>271</v>
          </cell>
        </row>
        <row r="160">
          <cell r="F160">
            <v>156</v>
          </cell>
          <cell r="G160">
            <v>358</v>
          </cell>
          <cell r="I160">
            <v>156</v>
          </cell>
          <cell r="J160">
            <v>328</v>
          </cell>
          <cell r="M160">
            <v>155</v>
          </cell>
          <cell r="N160">
            <v>175</v>
          </cell>
          <cell r="Q160">
            <v>155</v>
          </cell>
          <cell r="R160">
            <v>268</v>
          </cell>
        </row>
        <row r="161">
          <cell r="F161">
            <v>157</v>
          </cell>
          <cell r="G161">
            <v>361</v>
          </cell>
          <cell r="I161">
            <v>157</v>
          </cell>
          <cell r="J161">
            <v>331</v>
          </cell>
          <cell r="M161">
            <v>156</v>
          </cell>
          <cell r="N161">
            <v>172</v>
          </cell>
          <cell r="Q161">
            <v>156</v>
          </cell>
          <cell r="R161">
            <v>265</v>
          </cell>
        </row>
        <row r="162">
          <cell r="F162">
            <v>158</v>
          </cell>
          <cell r="G162">
            <v>364</v>
          </cell>
          <cell r="I162">
            <v>158</v>
          </cell>
          <cell r="J162">
            <v>334</v>
          </cell>
          <cell r="M162">
            <v>157</v>
          </cell>
          <cell r="N162">
            <v>169</v>
          </cell>
          <cell r="Q162">
            <v>157</v>
          </cell>
          <cell r="R162">
            <v>262</v>
          </cell>
        </row>
        <row r="163">
          <cell r="F163">
            <v>159</v>
          </cell>
          <cell r="G163">
            <v>367</v>
          </cell>
          <cell r="I163">
            <v>159</v>
          </cell>
          <cell r="J163">
            <v>337</v>
          </cell>
          <cell r="M163">
            <v>158</v>
          </cell>
          <cell r="N163">
            <v>166</v>
          </cell>
          <cell r="Q163">
            <v>158</v>
          </cell>
          <cell r="R163">
            <v>259</v>
          </cell>
        </row>
        <row r="164">
          <cell r="F164">
            <v>160</v>
          </cell>
          <cell r="G164">
            <v>370</v>
          </cell>
          <cell r="I164">
            <v>160</v>
          </cell>
          <cell r="J164">
            <v>340</v>
          </cell>
          <cell r="M164">
            <v>159</v>
          </cell>
          <cell r="N164">
            <v>163</v>
          </cell>
          <cell r="Q164">
            <v>159</v>
          </cell>
          <cell r="R164">
            <v>256</v>
          </cell>
        </row>
        <row r="165">
          <cell r="F165">
            <v>161</v>
          </cell>
          <cell r="G165">
            <v>373</v>
          </cell>
          <cell r="I165">
            <v>161</v>
          </cell>
          <cell r="J165">
            <v>343</v>
          </cell>
          <cell r="M165">
            <v>160</v>
          </cell>
          <cell r="N165">
            <v>160</v>
          </cell>
          <cell r="Q165">
            <v>160</v>
          </cell>
          <cell r="R165">
            <v>253</v>
          </cell>
        </row>
        <row r="166">
          <cell r="F166">
            <v>162</v>
          </cell>
          <cell r="G166">
            <v>376</v>
          </cell>
          <cell r="I166">
            <v>162</v>
          </cell>
          <cell r="J166">
            <v>346</v>
          </cell>
          <cell r="M166">
            <v>161</v>
          </cell>
          <cell r="N166">
            <v>157</v>
          </cell>
          <cell r="Q166">
            <v>161</v>
          </cell>
          <cell r="R166">
            <v>250</v>
          </cell>
        </row>
        <row r="167">
          <cell r="F167">
            <v>163</v>
          </cell>
          <cell r="G167">
            <v>379</v>
          </cell>
          <cell r="I167">
            <v>163</v>
          </cell>
          <cell r="J167">
            <v>349</v>
          </cell>
          <cell r="M167">
            <v>162</v>
          </cell>
          <cell r="N167">
            <v>154</v>
          </cell>
          <cell r="Q167">
            <v>162</v>
          </cell>
          <cell r="R167">
            <v>247</v>
          </cell>
        </row>
        <row r="168">
          <cell r="F168">
            <v>164</v>
          </cell>
          <cell r="G168">
            <v>382</v>
          </cell>
          <cell r="I168">
            <v>164</v>
          </cell>
          <cell r="J168">
            <v>352</v>
          </cell>
          <cell r="M168">
            <v>163</v>
          </cell>
          <cell r="N168">
            <v>151</v>
          </cell>
          <cell r="Q168">
            <v>163</v>
          </cell>
          <cell r="R168">
            <v>244</v>
          </cell>
        </row>
        <row r="169">
          <cell r="F169">
            <v>165</v>
          </cell>
          <cell r="G169">
            <v>385</v>
          </cell>
          <cell r="I169">
            <v>165</v>
          </cell>
          <cell r="J169">
            <v>355</v>
          </cell>
          <cell r="M169">
            <v>164</v>
          </cell>
          <cell r="N169">
            <v>148</v>
          </cell>
          <cell r="Q169">
            <v>164</v>
          </cell>
          <cell r="R169">
            <v>241</v>
          </cell>
        </row>
        <row r="170">
          <cell r="F170">
            <v>166</v>
          </cell>
          <cell r="G170">
            <v>388</v>
          </cell>
          <cell r="I170">
            <v>166</v>
          </cell>
          <cell r="J170">
            <v>358</v>
          </cell>
          <cell r="M170">
            <v>165</v>
          </cell>
          <cell r="N170">
            <v>145</v>
          </cell>
          <cell r="Q170">
            <v>165</v>
          </cell>
          <cell r="R170">
            <v>238</v>
          </cell>
        </row>
        <row r="171">
          <cell r="F171">
            <v>167</v>
          </cell>
          <cell r="G171">
            <v>391</v>
          </cell>
          <cell r="I171">
            <v>167</v>
          </cell>
          <cell r="J171">
            <v>361</v>
          </cell>
          <cell r="M171">
            <v>166</v>
          </cell>
          <cell r="N171">
            <v>142</v>
          </cell>
          <cell r="Q171">
            <v>166</v>
          </cell>
          <cell r="R171">
            <v>235</v>
          </cell>
        </row>
        <row r="172">
          <cell r="F172">
            <v>168</v>
          </cell>
          <cell r="G172">
            <v>394</v>
          </cell>
          <cell r="I172">
            <v>168</v>
          </cell>
          <cell r="J172">
            <v>364</v>
          </cell>
          <cell r="M172">
            <v>167</v>
          </cell>
          <cell r="N172">
            <v>139</v>
          </cell>
          <cell r="Q172">
            <v>167</v>
          </cell>
          <cell r="R172">
            <v>232</v>
          </cell>
        </row>
        <row r="173">
          <cell r="F173">
            <v>169</v>
          </cell>
          <cell r="G173">
            <v>397</v>
          </cell>
          <cell r="I173">
            <v>169</v>
          </cell>
          <cell r="J173">
            <v>367</v>
          </cell>
          <cell r="M173">
            <v>168</v>
          </cell>
          <cell r="N173">
            <v>136</v>
          </cell>
          <cell r="Q173">
            <v>168</v>
          </cell>
          <cell r="R173">
            <v>229</v>
          </cell>
        </row>
        <row r="174">
          <cell r="F174">
            <v>170</v>
          </cell>
          <cell r="G174">
            <v>400</v>
          </cell>
          <cell r="I174">
            <v>170</v>
          </cell>
          <cell r="J174">
            <v>370</v>
          </cell>
          <cell r="M174">
            <v>169</v>
          </cell>
          <cell r="N174">
            <v>133</v>
          </cell>
          <cell r="Q174">
            <v>169</v>
          </cell>
          <cell r="R174">
            <v>226</v>
          </cell>
        </row>
        <row r="175">
          <cell r="F175">
            <v>171</v>
          </cell>
          <cell r="G175">
            <v>403</v>
          </cell>
          <cell r="I175">
            <v>171</v>
          </cell>
          <cell r="J175">
            <v>373</v>
          </cell>
          <cell r="M175">
            <v>170</v>
          </cell>
          <cell r="N175">
            <v>130</v>
          </cell>
          <cell r="Q175">
            <v>170</v>
          </cell>
          <cell r="R175">
            <v>223</v>
          </cell>
        </row>
        <row r="176">
          <cell r="F176">
            <v>172</v>
          </cell>
          <cell r="G176">
            <v>406</v>
          </cell>
          <cell r="I176">
            <v>172</v>
          </cell>
          <cell r="J176">
            <v>376</v>
          </cell>
          <cell r="M176">
            <v>171</v>
          </cell>
          <cell r="N176">
            <v>127</v>
          </cell>
          <cell r="Q176">
            <v>171</v>
          </cell>
          <cell r="R176">
            <v>220</v>
          </cell>
        </row>
        <row r="177">
          <cell r="F177">
            <v>173</v>
          </cell>
          <cell r="G177">
            <v>409</v>
          </cell>
          <cell r="I177">
            <v>173</v>
          </cell>
          <cell r="J177">
            <v>379</v>
          </cell>
          <cell r="M177">
            <v>172</v>
          </cell>
          <cell r="N177">
            <v>124</v>
          </cell>
          <cell r="Q177">
            <v>172</v>
          </cell>
          <cell r="R177">
            <v>217</v>
          </cell>
        </row>
        <row r="178">
          <cell r="F178">
            <v>174</v>
          </cell>
          <cell r="G178">
            <v>412</v>
          </cell>
          <cell r="I178">
            <v>174</v>
          </cell>
          <cell r="J178">
            <v>382</v>
          </cell>
          <cell r="M178">
            <v>173</v>
          </cell>
          <cell r="N178">
            <v>121</v>
          </cell>
          <cell r="Q178">
            <v>173</v>
          </cell>
          <cell r="R178">
            <v>214</v>
          </cell>
        </row>
        <row r="179">
          <cell r="F179">
            <v>175</v>
          </cell>
          <cell r="G179">
            <v>415</v>
          </cell>
          <cell r="I179">
            <v>175</v>
          </cell>
          <cell r="J179">
            <v>385</v>
          </cell>
          <cell r="M179">
            <v>174</v>
          </cell>
          <cell r="N179">
            <v>118</v>
          </cell>
          <cell r="Q179">
            <v>174</v>
          </cell>
          <cell r="R179">
            <v>211</v>
          </cell>
        </row>
        <row r="180">
          <cell r="F180">
            <v>176</v>
          </cell>
          <cell r="G180">
            <v>418</v>
          </cell>
          <cell r="I180">
            <v>176</v>
          </cell>
          <cell r="J180">
            <v>388</v>
          </cell>
          <cell r="M180">
            <v>175</v>
          </cell>
          <cell r="N180">
            <v>115</v>
          </cell>
          <cell r="Q180">
            <v>175</v>
          </cell>
          <cell r="R180">
            <v>208</v>
          </cell>
        </row>
        <row r="181">
          <cell r="F181">
            <v>177</v>
          </cell>
          <cell r="G181">
            <v>421</v>
          </cell>
          <cell r="I181">
            <v>177</v>
          </cell>
          <cell r="J181">
            <v>391</v>
          </cell>
          <cell r="M181">
            <v>176</v>
          </cell>
          <cell r="N181">
            <v>112</v>
          </cell>
          <cell r="Q181">
            <v>176</v>
          </cell>
          <cell r="R181">
            <v>205</v>
          </cell>
        </row>
        <row r="182">
          <cell r="F182">
            <v>178</v>
          </cell>
          <cell r="G182">
            <v>424</v>
          </cell>
          <cell r="I182">
            <v>178</v>
          </cell>
          <cell r="J182">
            <v>394</v>
          </cell>
          <cell r="M182">
            <v>177</v>
          </cell>
          <cell r="N182">
            <v>109</v>
          </cell>
          <cell r="Q182">
            <v>177</v>
          </cell>
          <cell r="R182">
            <v>202</v>
          </cell>
        </row>
        <row r="183">
          <cell r="F183">
            <v>179</v>
          </cell>
          <cell r="G183">
            <v>427</v>
          </cell>
          <cell r="I183">
            <v>179</v>
          </cell>
          <cell r="J183">
            <v>397</v>
          </cell>
          <cell r="M183">
            <v>178</v>
          </cell>
          <cell r="N183">
            <v>106</v>
          </cell>
          <cell r="Q183">
            <v>178</v>
          </cell>
          <cell r="R183">
            <v>199</v>
          </cell>
        </row>
        <row r="184">
          <cell r="F184">
            <v>180</v>
          </cell>
          <cell r="G184">
            <v>430</v>
          </cell>
          <cell r="I184">
            <v>180</v>
          </cell>
          <cell r="J184">
            <v>400</v>
          </cell>
          <cell r="M184">
            <v>179</v>
          </cell>
          <cell r="N184">
            <v>103</v>
          </cell>
          <cell r="Q184">
            <v>179</v>
          </cell>
          <cell r="R184">
            <v>196</v>
          </cell>
        </row>
        <row r="185">
          <cell r="F185">
            <v>181</v>
          </cell>
          <cell r="G185">
            <v>433</v>
          </cell>
          <cell r="I185">
            <v>181</v>
          </cell>
          <cell r="J185">
            <v>403</v>
          </cell>
          <cell r="M185">
            <v>180</v>
          </cell>
          <cell r="N185">
            <v>100</v>
          </cell>
          <cell r="Q185">
            <v>180</v>
          </cell>
          <cell r="R185">
            <v>193</v>
          </cell>
        </row>
        <row r="186">
          <cell r="F186">
            <v>182</v>
          </cell>
          <cell r="G186">
            <v>436</v>
          </cell>
          <cell r="I186">
            <v>182</v>
          </cell>
          <cell r="J186">
            <v>406</v>
          </cell>
          <cell r="M186">
            <v>181</v>
          </cell>
          <cell r="N186">
            <v>98</v>
          </cell>
          <cell r="Q186">
            <v>181</v>
          </cell>
          <cell r="R186">
            <v>190</v>
          </cell>
        </row>
        <row r="187">
          <cell r="F187">
            <v>183</v>
          </cell>
          <cell r="G187">
            <v>439</v>
          </cell>
          <cell r="I187">
            <v>183</v>
          </cell>
          <cell r="J187">
            <v>409</v>
          </cell>
          <cell r="M187">
            <v>182</v>
          </cell>
          <cell r="N187">
            <v>96</v>
          </cell>
          <cell r="Q187">
            <v>182</v>
          </cell>
          <cell r="R187">
            <v>187</v>
          </cell>
        </row>
        <row r="188">
          <cell r="F188">
            <v>184</v>
          </cell>
          <cell r="G188">
            <v>442</v>
          </cell>
          <cell r="I188">
            <v>184</v>
          </cell>
          <cell r="J188">
            <v>412</v>
          </cell>
          <cell r="M188">
            <v>183</v>
          </cell>
          <cell r="N188">
            <v>94</v>
          </cell>
          <cell r="Q188">
            <v>183</v>
          </cell>
          <cell r="R188">
            <v>184</v>
          </cell>
        </row>
        <row r="189">
          <cell r="F189">
            <v>185</v>
          </cell>
          <cell r="G189">
            <v>445</v>
          </cell>
          <cell r="I189">
            <v>185</v>
          </cell>
          <cell r="J189">
            <v>415</v>
          </cell>
          <cell r="M189">
            <v>184</v>
          </cell>
          <cell r="N189">
            <v>92</v>
          </cell>
          <cell r="Q189">
            <v>184</v>
          </cell>
          <cell r="R189">
            <v>181</v>
          </cell>
        </row>
        <row r="190">
          <cell r="F190">
            <v>186</v>
          </cell>
          <cell r="G190">
            <v>448</v>
          </cell>
          <cell r="I190">
            <v>186</v>
          </cell>
          <cell r="J190">
            <v>418</v>
          </cell>
          <cell r="M190">
            <v>185</v>
          </cell>
          <cell r="N190">
            <v>90</v>
          </cell>
          <cell r="Q190">
            <v>185</v>
          </cell>
          <cell r="R190">
            <v>178</v>
          </cell>
        </row>
        <row r="191">
          <cell r="F191">
            <v>187</v>
          </cell>
          <cell r="G191">
            <v>451</v>
          </cell>
          <cell r="I191">
            <v>187</v>
          </cell>
          <cell r="J191">
            <v>421</v>
          </cell>
          <cell r="M191">
            <v>186</v>
          </cell>
          <cell r="N191">
            <v>88</v>
          </cell>
          <cell r="Q191">
            <v>186</v>
          </cell>
          <cell r="R191">
            <v>175</v>
          </cell>
        </row>
        <row r="192">
          <cell r="F192">
            <v>188</v>
          </cell>
          <cell r="G192">
            <v>454</v>
          </cell>
          <cell r="I192">
            <v>188</v>
          </cell>
          <cell r="J192">
            <v>424</v>
          </cell>
          <cell r="M192">
            <v>187</v>
          </cell>
          <cell r="N192">
            <v>86</v>
          </cell>
          <cell r="Q192">
            <v>187</v>
          </cell>
          <cell r="R192">
            <v>172</v>
          </cell>
        </row>
        <row r="193">
          <cell r="F193">
            <v>189</v>
          </cell>
          <cell r="G193">
            <v>457</v>
          </cell>
          <cell r="I193">
            <v>189</v>
          </cell>
          <cell r="J193">
            <v>427</v>
          </cell>
          <cell r="M193">
            <v>188</v>
          </cell>
          <cell r="N193">
            <v>84</v>
          </cell>
          <cell r="Q193">
            <v>188</v>
          </cell>
          <cell r="R193">
            <v>169</v>
          </cell>
        </row>
        <row r="194">
          <cell r="F194">
            <v>190</v>
          </cell>
          <cell r="G194">
            <v>460</v>
          </cell>
          <cell r="I194">
            <v>190</v>
          </cell>
          <cell r="J194">
            <v>430</v>
          </cell>
          <cell r="M194">
            <v>189</v>
          </cell>
          <cell r="N194">
            <v>82</v>
          </cell>
          <cell r="Q194">
            <v>189</v>
          </cell>
          <cell r="R194">
            <v>166</v>
          </cell>
        </row>
        <row r="195">
          <cell r="F195">
            <v>191</v>
          </cell>
          <cell r="G195">
            <v>463</v>
          </cell>
          <cell r="I195">
            <v>191</v>
          </cell>
          <cell r="J195">
            <v>433</v>
          </cell>
          <cell r="M195">
            <v>190</v>
          </cell>
          <cell r="N195">
            <v>80</v>
          </cell>
          <cell r="Q195">
            <v>190</v>
          </cell>
          <cell r="R195">
            <v>163</v>
          </cell>
        </row>
        <row r="196">
          <cell r="F196">
            <v>192</v>
          </cell>
          <cell r="G196">
            <v>466</v>
          </cell>
          <cell r="I196">
            <v>192</v>
          </cell>
          <cell r="J196">
            <v>436</v>
          </cell>
          <cell r="M196">
            <v>191</v>
          </cell>
          <cell r="N196">
            <v>78</v>
          </cell>
          <cell r="Q196">
            <v>191</v>
          </cell>
          <cell r="R196">
            <v>160</v>
          </cell>
        </row>
        <row r="197">
          <cell r="F197">
            <v>193</v>
          </cell>
          <cell r="G197">
            <v>469</v>
          </cell>
          <cell r="I197">
            <v>193</v>
          </cell>
          <cell r="J197">
            <v>439</v>
          </cell>
          <cell r="M197">
            <v>192</v>
          </cell>
          <cell r="N197">
            <v>76</v>
          </cell>
          <cell r="Q197">
            <v>192</v>
          </cell>
          <cell r="R197">
            <v>157</v>
          </cell>
        </row>
        <row r="198">
          <cell r="F198">
            <v>194</v>
          </cell>
          <cell r="G198">
            <v>472</v>
          </cell>
          <cell r="I198">
            <v>194</v>
          </cell>
          <cell r="J198">
            <v>442</v>
          </cell>
          <cell r="M198">
            <v>193</v>
          </cell>
          <cell r="N198">
            <v>74</v>
          </cell>
          <cell r="Q198">
            <v>193</v>
          </cell>
          <cell r="R198">
            <v>154</v>
          </cell>
        </row>
        <row r="199">
          <cell r="F199">
            <v>195</v>
          </cell>
          <cell r="G199">
            <v>475</v>
          </cell>
          <cell r="I199">
            <v>195</v>
          </cell>
          <cell r="J199">
            <v>445</v>
          </cell>
          <cell r="M199">
            <v>194</v>
          </cell>
          <cell r="N199">
            <v>72</v>
          </cell>
          <cell r="Q199">
            <v>194</v>
          </cell>
          <cell r="R199">
            <v>151</v>
          </cell>
        </row>
        <row r="200">
          <cell r="F200">
            <v>196</v>
          </cell>
          <cell r="G200">
            <v>478</v>
          </cell>
          <cell r="I200">
            <v>196</v>
          </cell>
          <cell r="J200">
            <v>448</v>
          </cell>
          <cell r="M200">
            <v>195</v>
          </cell>
          <cell r="N200">
            <v>70</v>
          </cell>
          <cell r="Q200">
            <v>195</v>
          </cell>
          <cell r="R200">
            <v>148</v>
          </cell>
        </row>
        <row r="201">
          <cell r="F201">
            <v>197</v>
          </cell>
          <cell r="G201">
            <v>481</v>
          </cell>
          <cell r="I201">
            <v>197</v>
          </cell>
          <cell r="J201">
            <v>451</v>
          </cell>
          <cell r="M201">
            <v>196</v>
          </cell>
          <cell r="N201">
            <v>68</v>
          </cell>
          <cell r="Q201">
            <v>196</v>
          </cell>
          <cell r="R201">
            <v>145</v>
          </cell>
        </row>
        <row r="202">
          <cell r="F202">
            <v>198</v>
          </cell>
          <cell r="G202">
            <v>484</v>
          </cell>
          <cell r="I202">
            <v>198</v>
          </cell>
          <cell r="J202">
            <v>454</v>
          </cell>
          <cell r="M202">
            <v>197</v>
          </cell>
          <cell r="N202">
            <v>66</v>
          </cell>
          <cell r="Q202">
            <v>197</v>
          </cell>
          <cell r="R202">
            <v>142</v>
          </cell>
        </row>
        <row r="203">
          <cell r="F203">
            <v>199</v>
          </cell>
          <cell r="G203">
            <v>487</v>
          </cell>
          <cell r="I203">
            <v>199</v>
          </cell>
          <cell r="J203">
            <v>457</v>
          </cell>
          <cell r="M203">
            <v>198</v>
          </cell>
          <cell r="N203">
            <v>64</v>
          </cell>
          <cell r="Q203">
            <v>198</v>
          </cell>
          <cell r="R203">
            <v>139</v>
          </cell>
        </row>
        <row r="204">
          <cell r="F204">
            <v>200</v>
          </cell>
          <cell r="G204">
            <v>490</v>
          </cell>
          <cell r="I204">
            <v>200</v>
          </cell>
          <cell r="J204">
            <v>460</v>
          </cell>
          <cell r="M204">
            <v>199</v>
          </cell>
          <cell r="N204">
            <v>62</v>
          </cell>
          <cell r="Q204">
            <v>199</v>
          </cell>
          <cell r="R204">
            <v>136</v>
          </cell>
        </row>
        <row r="205">
          <cell r="F205">
            <v>201</v>
          </cell>
          <cell r="G205">
            <v>493</v>
          </cell>
          <cell r="I205">
            <v>201</v>
          </cell>
          <cell r="J205">
            <v>463</v>
          </cell>
          <cell r="M205">
            <v>200</v>
          </cell>
          <cell r="N205">
            <v>60</v>
          </cell>
          <cell r="Q205">
            <v>200</v>
          </cell>
          <cell r="R205">
            <v>133</v>
          </cell>
        </row>
        <row r="206">
          <cell r="F206">
            <v>202</v>
          </cell>
          <cell r="G206">
            <v>496</v>
          </cell>
          <cell r="I206">
            <v>202</v>
          </cell>
          <cell r="J206">
            <v>466</v>
          </cell>
          <cell r="M206">
            <v>201</v>
          </cell>
          <cell r="N206">
            <v>58</v>
          </cell>
          <cell r="Q206">
            <v>201</v>
          </cell>
          <cell r="R206">
            <v>130</v>
          </cell>
        </row>
        <row r="207">
          <cell r="F207">
            <v>203</v>
          </cell>
          <cell r="G207">
            <v>499</v>
          </cell>
          <cell r="I207">
            <v>203</v>
          </cell>
          <cell r="J207">
            <v>469</v>
          </cell>
          <cell r="M207">
            <v>202</v>
          </cell>
          <cell r="N207">
            <v>56</v>
          </cell>
          <cell r="Q207">
            <v>202</v>
          </cell>
          <cell r="R207">
            <v>127</v>
          </cell>
        </row>
        <row r="208">
          <cell r="F208">
            <v>204</v>
          </cell>
          <cell r="G208">
            <v>502</v>
          </cell>
          <cell r="I208">
            <v>204</v>
          </cell>
          <cell r="J208">
            <v>472</v>
          </cell>
          <cell r="M208">
            <v>203</v>
          </cell>
          <cell r="N208">
            <v>54</v>
          </cell>
          <cell r="Q208">
            <v>203</v>
          </cell>
          <cell r="R208">
            <v>124</v>
          </cell>
        </row>
        <row r="209">
          <cell r="F209">
            <v>205</v>
          </cell>
          <cell r="G209">
            <v>505</v>
          </cell>
          <cell r="I209">
            <v>205</v>
          </cell>
          <cell r="J209">
            <v>475</v>
          </cell>
          <cell r="M209">
            <v>204</v>
          </cell>
          <cell r="N209">
            <v>52</v>
          </cell>
          <cell r="Q209">
            <v>204</v>
          </cell>
          <cell r="R209">
            <v>121</v>
          </cell>
        </row>
        <row r="210">
          <cell r="F210">
            <v>206</v>
          </cell>
          <cell r="G210">
            <v>508</v>
          </cell>
          <cell r="I210">
            <v>206</v>
          </cell>
          <cell r="J210">
            <v>478</v>
          </cell>
          <cell r="M210">
            <v>205</v>
          </cell>
          <cell r="N210">
            <v>50</v>
          </cell>
          <cell r="Q210">
            <v>205</v>
          </cell>
          <cell r="R210">
            <v>118</v>
          </cell>
        </row>
        <row r="211">
          <cell r="F211">
            <v>207</v>
          </cell>
          <cell r="G211">
            <v>511</v>
          </cell>
          <cell r="I211">
            <v>207</v>
          </cell>
          <cell r="J211">
            <v>481</v>
          </cell>
          <cell r="M211">
            <v>206</v>
          </cell>
          <cell r="N211">
            <v>48</v>
          </cell>
          <cell r="Q211">
            <v>206</v>
          </cell>
          <cell r="R211">
            <v>115</v>
          </cell>
        </row>
        <row r="212">
          <cell r="F212">
            <v>208</v>
          </cell>
          <cell r="G212">
            <v>514</v>
          </cell>
          <cell r="I212">
            <v>208</v>
          </cell>
          <cell r="J212">
            <v>484</v>
          </cell>
          <cell r="M212">
            <v>207</v>
          </cell>
          <cell r="N212">
            <v>46</v>
          </cell>
          <cell r="Q212">
            <v>207</v>
          </cell>
          <cell r="R212">
            <v>112</v>
          </cell>
        </row>
        <row r="213">
          <cell r="F213">
            <v>209</v>
          </cell>
          <cell r="G213">
            <v>517</v>
          </cell>
          <cell r="I213">
            <v>209</v>
          </cell>
          <cell r="J213">
            <v>487</v>
          </cell>
          <cell r="M213">
            <v>208</v>
          </cell>
          <cell r="N213">
            <v>44</v>
          </cell>
          <cell r="Q213">
            <v>208</v>
          </cell>
          <cell r="R213">
            <v>109</v>
          </cell>
        </row>
        <row r="214">
          <cell r="F214">
            <v>210</v>
          </cell>
          <cell r="G214">
            <v>520</v>
          </cell>
          <cell r="I214">
            <v>210</v>
          </cell>
          <cell r="J214">
            <v>490</v>
          </cell>
          <cell r="M214">
            <v>209</v>
          </cell>
          <cell r="N214">
            <v>42</v>
          </cell>
          <cell r="Q214">
            <v>209</v>
          </cell>
          <cell r="R214">
            <v>106</v>
          </cell>
        </row>
        <row r="215">
          <cell r="F215">
            <v>211</v>
          </cell>
          <cell r="G215">
            <v>523</v>
          </cell>
          <cell r="I215">
            <v>211</v>
          </cell>
          <cell r="J215">
            <v>493</v>
          </cell>
          <cell r="M215">
            <v>210</v>
          </cell>
          <cell r="N215">
            <v>40</v>
          </cell>
          <cell r="Q215">
            <v>210</v>
          </cell>
          <cell r="R215">
            <v>103</v>
          </cell>
        </row>
        <row r="216">
          <cell r="F216">
            <v>212</v>
          </cell>
          <cell r="G216">
            <v>526</v>
          </cell>
          <cell r="I216">
            <v>212</v>
          </cell>
          <cell r="J216">
            <v>496</v>
          </cell>
          <cell r="M216">
            <v>211</v>
          </cell>
          <cell r="N216">
            <v>38</v>
          </cell>
          <cell r="Q216">
            <v>211</v>
          </cell>
          <cell r="R216">
            <v>100</v>
          </cell>
        </row>
        <row r="217">
          <cell r="F217">
            <v>213</v>
          </cell>
          <cell r="G217">
            <v>529</v>
          </cell>
          <cell r="I217">
            <v>213</v>
          </cell>
          <cell r="J217">
            <v>499</v>
          </cell>
          <cell r="M217">
            <v>212</v>
          </cell>
          <cell r="N217">
            <v>36</v>
          </cell>
          <cell r="Q217">
            <v>212</v>
          </cell>
          <cell r="R217">
            <v>98</v>
          </cell>
        </row>
        <row r="218">
          <cell r="F218">
            <v>214</v>
          </cell>
          <cell r="G218">
            <v>532</v>
          </cell>
          <cell r="I218">
            <v>214</v>
          </cell>
          <cell r="J218">
            <v>502</v>
          </cell>
          <cell r="M218">
            <v>213</v>
          </cell>
          <cell r="N218">
            <v>34</v>
          </cell>
          <cell r="Q218">
            <v>213</v>
          </cell>
          <cell r="R218">
            <v>96</v>
          </cell>
        </row>
        <row r="219">
          <cell r="F219">
            <v>215</v>
          </cell>
          <cell r="G219">
            <v>535</v>
          </cell>
          <cell r="I219">
            <v>215</v>
          </cell>
          <cell r="J219">
            <v>505</v>
          </cell>
          <cell r="M219">
            <v>214</v>
          </cell>
          <cell r="N219">
            <v>32</v>
          </cell>
          <cell r="Q219">
            <v>214</v>
          </cell>
          <cell r="R219">
            <v>94</v>
          </cell>
        </row>
        <row r="220">
          <cell r="F220">
            <v>216</v>
          </cell>
          <cell r="G220">
            <v>538</v>
          </cell>
          <cell r="I220">
            <v>216</v>
          </cell>
          <cell r="J220">
            <v>508</v>
          </cell>
          <cell r="M220">
            <v>215</v>
          </cell>
          <cell r="N220">
            <v>30</v>
          </cell>
          <cell r="Q220">
            <v>215</v>
          </cell>
          <cell r="R220">
            <v>92</v>
          </cell>
        </row>
        <row r="221">
          <cell r="F221">
            <v>217</v>
          </cell>
          <cell r="G221">
            <v>541</v>
          </cell>
          <cell r="I221">
            <v>217</v>
          </cell>
          <cell r="J221">
            <v>511</v>
          </cell>
          <cell r="M221">
            <v>216</v>
          </cell>
          <cell r="N221">
            <v>28</v>
          </cell>
          <cell r="Q221">
            <v>216</v>
          </cell>
          <cell r="R221">
            <v>90</v>
          </cell>
        </row>
        <row r="222">
          <cell r="F222">
            <v>218</v>
          </cell>
          <cell r="G222">
            <v>544</v>
          </cell>
          <cell r="I222">
            <v>218</v>
          </cell>
          <cell r="J222">
            <v>514</v>
          </cell>
          <cell r="M222">
            <v>217</v>
          </cell>
          <cell r="N222">
            <v>26</v>
          </cell>
          <cell r="Q222">
            <v>217</v>
          </cell>
          <cell r="R222">
            <v>88</v>
          </cell>
        </row>
        <row r="223">
          <cell r="F223">
            <v>219</v>
          </cell>
          <cell r="G223">
            <v>547</v>
          </cell>
          <cell r="I223">
            <v>219</v>
          </cell>
          <cell r="J223">
            <v>517</v>
          </cell>
          <cell r="M223">
            <v>218</v>
          </cell>
          <cell r="N223">
            <v>24</v>
          </cell>
          <cell r="Q223">
            <v>218</v>
          </cell>
          <cell r="R223">
            <v>86</v>
          </cell>
        </row>
        <row r="224">
          <cell r="F224">
            <v>220</v>
          </cell>
          <cell r="G224">
            <v>550</v>
          </cell>
          <cell r="M224">
            <v>219</v>
          </cell>
          <cell r="N224">
            <v>22</v>
          </cell>
          <cell r="Q224">
            <v>219</v>
          </cell>
          <cell r="R224">
            <v>84</v>
          </cell>
        </row>
        <row r="225">
          <cell r="F225">
            <v>221</v>
          </cell>
          <cell r="G225">
            <v>553</v>
          </cell>
          <cell r="M225">
            <v>220</v>
          </cell>
          <cell r="N225">
            <v>20</v>
          </cell>
          <cell r="Q225">
            <v>220</v>
          </cell>
          <cell r="R225">
            <v>82</v>
          </cell>
        </row>
        <row r="226">
          <cell r="F226">
            <v>222</v>
          </cell>
          <cell r="G226">
            <v>556</v>
          </cell>
          <cell r="M226">
            <v>221</v>
          </cell>
          <cell r="N226">
            <v>18</v>
          </cell>
          <cell r="Q226">
            <v>221</v>
          </cell>
          <cell r="R226">
            <v>80</v>
          </cell>
        </row>
        <row r="227">
          <cell r="F227">
            <v>223</v>
          </cell>
          <cell r="G227">
            <v>559</v>
          </cell>
          <cell r="M227">
            <v>222</v>
          </cell>
          <cell r="N227">
            <v>16</v>
          </cell>
          <cell r="Q227">
            <v>222</v>
          </cell>
          <cell r="R227">
            <v>78</v>
          </cell>
        </row>
        <row r="228">
          <cell r="F228">
            <v>224</v>
          </cell>
          <cell r="G228">
            <v>562</v>
          </cell>
          <cell r="M228">
            <v>223</v>
          </cell>
          <cell r="N228">
            <v>14</v>
          </cell>
          <cell r="Q228">
            <v>223</v>
          </cell>
          <cell r="R228">
            <v>76</v>
          </cell>
        </row>
        <row r="229">
          <cell r="F229">
            <v>225</v>
          </cell>
          <cell r="G229">
            <v>565</v>
          </cell>
          <cell r="M229">
            <v>224</v>
          </cell>
          <cell r="N229">
            <v>12</v>
          </cell>
          <cell r="Q229">
            <v>224</v>
          </cell>
          <cell r="R229">
            <v>74</v>
          </cell>
        </row>
        <row r="230">
          <cell r="F230">
            <v>226</v>
          </cell>
          <cell r="G230">
            <v>568</v>
          </cell>
          <cell r="M230">
            <v>225</v>
          </cell>
          <cell r="N230">
            <v>10</v>
          </cell>
          <cell r="Q230">
            <v>225</v>
          </cell>
          <cell r="R230">
            <v>72</v>
          </cell>
        </row>
        <row r="231">
          <cell r="F231">
            <v>227</v>
          </cell>
          <cell r="G231">
            <v>571</v>
          </cell>
          <cell r="M231">
            <v>226</v>
          </cell>
          <cell r="N231">
            <v>8</v>
          </cell>
          <cell r="Q231">
            <v>226</v>
          </cell>
          <cell r="R231">
            <v>70</v>
          </cell>
        </row>
        <row r="232">
          <cell r="F232">
            <v>228</v>
          </cell>
          <cell r="G232">
            <v>574</v>
          </cell>
          <cell r="M232">
            <v>227</v>
          </cell>
          <cell r="N232">
            <v>6</v>
          </cell>
          <cell r="Q232">
            <v>227</v>
          </cell>
          <cell r="R232">
            <v>68</v>
          </cell>
        </row>
        <row r="233">
          <cell r="F233">
            <v>229</v>
          </cell>
          <cell r="G233">
            <v>577</v>
          </cell>
          <cell r="M233">
            <v>228</v>
          </cell>
          <cell r="N233">
            <v>4</v>
          </cell>
          <cell r="Q233">
            <v>228</v>
          </cell>
          <cell r="R233">
            <v>66</v>
          </cell>
        </row>
        <row r="234">
          <cell r="F234">
            <v>230</v>
          </cell>
          <cell r="G234">
            <v>580</v>
          </cell>
          <cell r="M234">
            <v>229</v>
          </cell>
          <cell r="N234">
            <v>2</v>
          </cell>
          <cell r="Q234">
            <v>229</v>
          </cell>
          <cell r="R234">
            <v>64</v>
          </cell>
        </row>
        <row r="235">
          <cell r="F235">
            <v>231</v>
          </cell>
          <cell r="G235">
            <v>583</v>
          </cell>
          <cell r="M235">
            <v>230</v>
          </cell>
          <cell r="N235">
            <v>0</v>
          </cell>
          <cell r="Q235">
            <v>230</v>
          </cell>
          <cell r="R235">
            <v>62</v>
          </cell>
        </row>
        <row r="236">
          <cell r="F236">
            <v>232</v>
          </cell>
          <cell r="G236">
            <v>586</v>
          </cell>
          <cell r="M236">
            <v>231</v>
          </cell>
          <cell r="N236">
            <v>0</v>
          </cell>
          <cell r="Q236">
            <v>231</v>
          </cell>
          <cell r="R236">
            <v>60</v>
          </cell>
        </row>
        <row r="237">
          <cell r="F237">
            <v>233</v>
          </cell>
          <cell r="G237">
            <v>589</v>
          </cell>
          <cell r="M237">
            <v>232</v>
          </cell>
          <cell r="N237">
            <v>0</v>
          </cell>
          <cell r="Q237">
            <v>232</v>
          </cell>
          <cell r="R237">
            <v>58</v>
          </cell>
        </row>
        <row r="238">
          <cell r="F238">
            <v>234</v>
          </cell>
          <cell r="G238">
            <v>592</v>
          </cell>
          <cell r="M238">
            <v>233</v>
          </cell>
          <cell r="N238">
            <v>0</v>
          </cell>
          <cell r="Q238">
            <v>233</v>
          </cell>
          <cell r="R238">
            <v>56</v>
          </cell>
        </row>
        <row r="239">
          <cell r="F239">
            <v>235</v>
          </cell>
          <cell r="G239">
            <v>595</v>
          </cell>
          <cell r="M239">
            <v>234</v>
          </cell>
          <cell r="N239">
            <v>0</v>
          </cell>
          <cell r="Q239">
            <v>234</v>
          </cell>
          <cell r="R239">
            <v>54</v>
          </cell>
        </row>
        <row r="240">
          <cell r="F240">
            <v>236</v>
          </cell>
          <cell r="G240">
            <v>598</v>
          </cell>
          <cell r="M240">
            <v>235</v>
          </cell>
          <cell r="N240">
            <v>0</v>
          </cell>
          <cell r="Q240">
            <v>235</v>
          </cell>
          <cell r="R240">
            <v>52</v>
          </cell>
        </row>
        <row r="241">
          <cell r="F241">
            <v>237</v>
          </cell>
          <cell r="G241">
            <v>601</v>
          </cell>
          <cell r="M241">
            <v>236</v>
          </cell>
          <cell r="N241">
            <v>0</v>
          </cell>
          <cell r="Q241">
            <v>236</v>
          </cell>
          <cell r="R241">
            <v>50</v>
          </cell>
        </row>
        <row r="242">
          <cell r="F242">
            <v>238</v>
          </cell>
          <cell r="G242">
            <v>604</v>
          </cell>
          <cell r="M242">
            <v>237</v>
          </cell>
          <cell r="N242">
            <v>0</v>
          </cell>
          <cell r="Q242">
            <v>237</v>
          </cell>
          <cell r="R242">
            <v>48</v>
          </cell>
        </row>
        <row r="243">
          <cell r="F243">
            <v>239</v>
          </cell>
          <cell r="G243">
            <v>607</v>
          </cell>
          <cell r="M243">
            <v>238</v>
          </cell>
          <cell r="N243">
            <v>0</v>
          </cell>
          <cell r="Q243">
            <v>238</v>
          </cell>
          <cell r="R243">
            <v>46</v>
          </cell>
        </row>
        <row r="244">
          <cell r="F244">
            <v>240</v>
          </cell>
          <cell r="G244">
            <v>610</v>
          </cell>
          <cell r="M244">
            <v>239</v>
          </cell>
          <cell r="N244">
            <v>0</v>
          </cell>
          <cell r="Q244">
            <v>239</v>
          </cell>
          <cell r="R244">
            <v>44</v>
          </cell>
        </row>
        <row r="245">
          <cell r="M245">
            <v>240</v>
          </cell>
          <cell r="N245">
            <v>0</v>
          </cell>
          <cell r="Q245">
            <v>240</v>
          </cell>
          <cell r="R245">
            <v>42</v>
          </cell>
        </row>
        <row r="246">
          <cell r="Q246">
            <v>241</v>
          </cell>
          <cell r="R246">
            <v>40</v>
          </cell>
        </row>
        <row r="247">
          <cell r="Q247">
            <v>242</v>
          </cell>
          <cell r="R247">
            <v>38</v>
          </cell>
        </row>
        <row r="248">
          <cell r="Q248">
            <v>243</v>
          </cell>
          <cell r="R248">
            <v>36</v>
          </cell>
        </row>
        <row r="249">
          <cell r="Q249">
            <v>244</v>
          </cell>
          <cell r="R249">
            <v>34</v>
          </cell>
        </row>
        <row r="250">
          <cell r="Q250">
            <v>245</v>
          </cell>
          <cell r="R250">
            <v>32</v>
          </cell>
        </row>
        <row r="251">
          <cell r="Q251">
            <v>246</v>
          </cell>
          <cell r="R251">
            <v>30</v>
          </cell>
        </row>
        <row r="252">
          <cell r="Q252">
            <v>247</v>
          </cell>
          <cell r="R252">
            <v>28</v>
          </cell>
        </row>
        <row r="253">
          <cell r="Q253">
            <v>248</v>
          </cell>
          <cell r="R253">
            <v>26</v>
          </cell>
        </row>
        <row r="254">
          <cell r="Q254">
            <v>249</v>
          </cell>
          <cell r="R254">
            <v>24</v>
          </cell>
        </row>
        <row r="255">
          <cell r="Q255">
            <v>250</v>
          </cell>
          <cell r="R255">
            <v>22</v>
          </cell>
        </row>
        <row r="256">
          <cell r="Q256">
            <v>251</v>
          </cell>
          <cell r="R256">
            <v>20</v>
          </cell>
        </row>
        <row r="257">
          <cell r="Q257">
            <v>252</v>
          </cell>
          <cell r="R257">
            <v>18</v>
          </cell>
        </row>
        <row r="258">
          <cell r="Q258">
            <v>253</v>
          </cell>
          <cell r="R258">
            <v>16</v>
          </cell>
        </row>
        <row r="259">
          <cell r="Q259">
            <v>254</v>
          </cell>
          <cell r="R259">
            <v>14</v>
          </cell>
        </row>
        <row r="260">
          <cell r="Q260">
            <v>255</v>
          </cell>
          <cell r="R260">
            <v>12</v>
          </cell>
        </row>
        <row r="261">
          <cell r="Q261">
            <v>256</v>
          </cell>
          <cell r="R261">
            <v>10</v>
          </cell>
        </row>
        <row r="262">
          <cell r="Q262">
            <v>257</v>
          </cell>
          <cell r="R262">
            <v>8</v>
          </cell>
        </row>
        <row r="263">
          <cell r="Q263">
            <v>258</v>
          </cell>
          <cell r="R263">
            <v>6</v>
          </cell>
        </row>
        <row r="264">
          <cell r="Q264">
            <v>259</v>
          </cell>
          <cell r="R264">
            <v>4</v>
          </cell>
        </row>
        <row r="265">
          <cell r="Q265">
            <v>260</v>
          </cell>
          <cell r="R265">
            <v>2</v>
          </cell>
        </row>
        <row r="266">
          <cell r="Q266">
            <v>261</v>
          </cell>
          <cell r="R266">
            <v>0</v>
          </cell>
        </row>
        <row r="267">
          <cell r="Q267">
            <v>262</v>
          </cell>
          <cell r="R267">
            <v>0</v>
          </cell>
        </row>
        <row r="268">
          <cell r="Q268">
            <v>263</v>
          </cell>
          <cell r="R268">
            <v>0</v>
          </cell>
        </row>
        <row r="269">
          <cell r="Q269">
            <v>264</v>
          </cell>
          <cell r="R269">
            <v>0</v>
          </cell>
        </row>
        <row r="270">
          <cell r="Q270">
            <v>265</v>
          </cell>
          <cell r="R270">
            <v>0</v>
          </cell>
        </row>
        <row r="271">
          <cell r="Q271">
            <v>266</v>
          </cell>
          <cell r="R271">
            <v>0</v>
          </cell>
        </row>
        <row r="272">
          <cell r="Q272">
            <v>267</v>
          </cell>
          <cell r="R272">
            <v>0</v>
          </cell>
        </row>
        <row r="273">
          <cell r="Q273">
            <v>268</v>
          </cell>
          <cell r="R273">
            <v>0</v>
          </cell>
        </row>
        <row r="274">
          <cell r="Q274">
            <v>269</v>
          </cell>
          <cell r="R274">
            <v>0</v>
          </cell>
        </row>
        <row r="275">
          <cell r="Q275">
            <v>270</v>
          </cell>
          <cell r="R27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49"/>
  <sheetViews>
    <sheetView zoomScale="75" zoomScaleNormal="75" zoomScalePageLayoutView="75" workbookViewId="0">
      <pane ySplit="1" topLeftCell="A2" activePane="bottomLeft" state="frozen"/>
      <selection pane="bottomLeft" activeCell="K28" sqref="K28"/>
    </sheetView>
  </sheetViews>
  <sheetFormatPr baseColWidth="10" defaultColWidth="11" defaultRowHeight="23" x14ac:dyDescent="0"/>
  <cols>
    <col min="1" max="1" width="24.33203125" style="159" customWidth="1"/>
    <col min="2" max="2" width="11" style="159" customWidth="1"/>
    <col min="3" max="3" width="11" style="159"/>
    <col min="4" max="4" width="12" style="159" customWidth="1"/>
    <col min="5" max="5" width="11" style="159"/>
    <col min="6" max="6" width="12.83203125" style="159" customWidth="1"/>
    <col min="7" max="7" width="11.83203125" style="159" customWidth="1"/>
    <col min="8" max="8" width="13.33203125" style="159" customWidth="1"/>
    <col min="9" max="9" width="13.6640625" style="159" customWidth="1"/>
    <col min="10" max="10" width="15.83203125" style="159" customWidth="1"/>
    <col min="11" max="11" width="17" style="159" customWidth="1"/>
    <col min="12" max="13" width="11" style="157"/>
    <col min="14" max="14" width="28.5" style="157" customWidth="1"/>
    <col min="15" max="15" width="23.6640625" style="157" customWidth="1"/>
    <col min="16" max="16384" width="11" style="159"/>
  </cols>
  <sheetData>
    <row r="1" spans="1:15" ht="24" thickBot="1">
      <c r="A1" s="153" t="s">
        <v>13</v>
      </c>
      <c r="B1" s="154" t="s">
        <v>64</v>
      </c>
      <c r="C1" s="155" t="s">
        <v>0</v>
      </c>
      <c r="D1" s="155" t="s">
        <v>1</v>
      </c>
      <c r="E1" s="155" t="s">
        <v>2</v>
      </c>
      <c r="F1" s="155" t="s">
        <v>3</v>
      </c>
      <c r="G1" s="155" t="s">
        <v>4</v>
      </c>
      <c r="H1" s="154" t="s">
        <v>5</v>
      </c>
      <c r="I1" s="154" t="s">
        <v>40</v>
      </c>
      <c r="J1" s="154" t="s">
        <v>39</v>
      </c>
      <c r="K1" s="156" t="s">
        <v>29</v>
      </c>
      <c r="M1" s="158"/>
      <c r="N1" s="158" t="s">
        <v>103</v>
      </c>
      <c r="O1" s="157" t="s">
        <v>104</v>
      </c>
    </row>
    <row r="2" spans="1:15">
      <c r="A2" s="160" t="s">
        <v>86</v>
      </c>
      <c r="B2" s="264">
        <f>'Unit Inspection'!H3</f>
        <v>0</v>
      </c>
      <c r="C2" s="265">
        <f>Armed!P3</f>
        <v>0</v>
      </c>
      <c r="D2" s="265">
        <f>Unarmed!P3</f>
        <v>0</v>
      </c>
      <c r="E2" s="265">
        <f>'Male CG'!H3</f>
        <v>0</v>
      </c>
      <c r="F2" s="265">
        <f>'Female CG'!H3</f>
        <v>3</v>
      </c>
      <c r="G2" s="265">
        <f>'Male PT'!M8</f>
        <v>0</v>
      </c>
      <c r="H2" s="287">
        <f>'Female PT'!M8</f>
        <v>0</v>
      </c>
      <c r="I2" s="264">
        <f>'Air Rifle'!B2</f>
        <v>0</v>
      </c>
      <c r="J2" s="264">
        <f>'Air Rifle'!C2</f>
        <v>0</v>
      </c>
      <c r="K2" s="264">
        <f>SUM(C2:J2)</f>
        <v>3</v>
      </c>
      <c r="L2" s="268"/>
      <c r="M2" s="288"/>
      <c r="N2" s="269">
        <f t="shared" ref="N2:N5" si="0">B2+C2+D2+E2+F2</f>
        <v>3</v>
      </c>
      <c r="O2" s="269">
        <f t="shared" ref="O2:O27" si="1">G2+H2</f>
        <v>0</v>
      </c>
    </row>
    <row r="3" spans="1:15">
      <c r="A3" s="160" t="s">
        <v>10</v>
      </c>
      <c r="B3" s="264">
        <f>'Unit Inspection'!H4</f>
        <v>0</v>
      </c>
      <c r="C3" s="265">
        <f>Armed!P4</f>
        <v>0</v>
      </c>
      <c r="D3" s="265">
        <f>Unarmed!P4</f>
        <v>0</v>
      </c>
      <c r="E3" s="265">
        <f>'Male CG'!H4</f>
        <v>0</v>
      </c>
      <c r="F3" s="265">
        <f>'Female CG'!H4</f>
        <v>1</v>
      </c>
      <c r="G3" s="265">
        <f>'Male PT'!M12</f>
        <v>0</v>
      </c>
      <c r="H3" s="289">
        <f>'Female PT'!M12</f>
        <v>0</v>
      </c>
      <c r="I3" s="265">
        <f>'Air Rifle'!B3</f>
        <v>3</v>
      </c>
      <c r="J3" s="265">
        <f>'Air Rifle'!C3</f>
        <v>0</v>
      </c>
      <c r="K3" s="265">
        <f>SUM(B3:J3)</f>
        <v>4</v>
      </c>
      <c r="L3" s="268"/>
      <c r="M3" s="268"/>
      <c r="N3" s="269">
        <f t="shared" si="0"/>
        <v>1</v>
      </c>
      <c r="O3" s="269">
        <f t="shared" si="1"/>
        <v>0</v>
      </c>
    </row>
    <row r="4" spans="1:15">
      <c r="A4" s="198" t="s">
        <v>85</v>
      </c>
      <c r="B4" s="161">
        <f>'Unit Inspection'!H5</f>
        <v>5</v>
      </c>
      <c r="C4" s="162">
        <f>Armed!P5</f>
        <v>15</v>
      </c>
      <c r="D4" s="162">
        <f>Unarmed!P5</f>
        <v>11</v>
      </c>
      <c r="E4" s="162">
        <f>'Male CG'!H5</f>
        <v>13</v>
      </c>
      <c r="F4" s="162">
        <f>'Female CG'!H5</f>
        <v>15</v>
      </c>
      <c r="G4" s="162">
        <f>'Male PT'!M16</f>
        <v>0</v>
      </c>
      <c r="H4" s="164">
        <f>'Female PT'!M16</f>
        <v>7</v>
      </c>
      <c r="I4" s="162">
        <f>'Air Rifle'!B4</f>
        <v>11</v>
      </c>
      <c r="J4" s="162">
        <f>'Air Rifle'!C4</f>
        <v>5</v>
      </c>
      <c r="K4" s="319">
        <f>SUM(B4:J4)</f>
        <v>82</v>
      </c>
      <c r="L4" s="293">
        <v>2</v>
      </c>
      <c r="M4" s="173"/>
      <c r="N4" s="168">
        <f t="shared" si="0"/>
        <v>59</v>
      </c>
      <c r="O4" s="168">
        <f t="shared" si="1"/>
        <v>7</v>
      </c>
    </row>
    <row r="5" spans="1:15">
      <c r="A5" s="198" t="s">
        <v>63</v>
      </c>
      <c r="B5" s="161">
        <f>'Unit Inspection'!H6</f>
        <v>0</v>
      </c>
      <c r="C5" s="162">
        <f>Armed!P6</f>
        <v>9</v>
      </c>
      <c r="D5" s="162">
        <f>Unarmed!P6</f>
        <v>1</v>
      </c>
      <c r="E5" s="162">
        <f>'Male CG'!H6</f>
        <v>9</v>
      </c>
      <c r="F5" s="162">
        <f>'Female CG'!H6</f>
        <v>0</v>
      </c>
      <c r="G5" s="162">
        <f>'Male PT'!M20</f>
        <v>1</v>
      </c>
      <c r="H5" s="163">
        <f>'Female PT'!M20</f>
        <v>0</v>
      </c>
      <c r="I5" s="162">
        <f>'Air Rifle'!B5</f>
        <v>15</v>
      </c>
      <c r="J5" s="162">
        <f>'Air Rifle'!C5</f>
        <v>0</v>
      </c>
      <c r="K5" s="162">
        <f>SUM(B5:J5)</f>
        <v>35</v>
      </c>
      <c r="M5" s="173"/>
      <c r="N5" s="168">
        <f t="shared" si="0"/>
        <v>19</v>
      </c>
      <c r="O5" s="168">
        <f t="shared" si="1"/>
        <v>1</v>
      </c>
    </row>
    <row r="6" spans="1:15">
      <c r="A6" s="198" t="s">
        <v>43</v>
      </c>
      <c r="B6" s="161">
        <f>'Unit Inspection'!H7</f>
        <v>11</v>
      </c>
      <c r="C6" s="162">
        <f>Armed!P7</f>
        <v>5</v>
      </c>
      <c r="D6" s="162">
        <f>Unarmed!P7</f>
        <v>7</v>
      </c>
      <c r="E6" s="162">
        <f>'Male CG'!H7</f>
        <v>3</v>
      </c>
      <c r="F6" s="162">
        <f>'Female CG'!H7</f>
        <v>9</v>
      </c>
      <c r="G6" s="162">
        <f>'Male PT'!M24</f>
        <v>11</v>
      </c>
      <c r="H6" s="164">
        <f>'Female PT'!M24</f>
        <v>9</v>
      </c>
      <c r="I6" s="162">
        <f>'Air Rifle'!B6</f>
        <v>13</v>
      </c>
      <c r="J6" s="162">
        <f>'Air Rifle'!C6</f>
        <v>7</v>
      </c>
      <c r="K6" s="319">
        <f>B6+C6+D6+E6+F6+G6+H6+I6+J6</f>
        <v>75</v>
      </c>
      <c r="L6" s="293">
        <v>4</v>
      </c>
      <c r="M6" s="173"/>
      <c r="N6" s="168">
        <f t="shared" ref="N6:N27" si="2">B6+C6+D6+E6+F6</f>
        <v>35</v>
      </c>
      <c r="O6" s="168">
        <f t="shared" si="1"/>
        <v>20</v>
      </c>
    </row>
    <row r="7" spans="1:15">
      <c r="A7" s="198" t="s">
        <v>12</v>
      </c>
      <c r="B7" s="161">
        <f>'Unit Inspection'!H8</f>
        <v>7</v>
      </c>
      <c r="C7" s="162">
        <f>Armed!P8</f>
        <v>1</v>
      </c>
      <c r="D7" s="162">
        <f>Unarmed!P8</f>
        <v>0</v>
      </c>
      <c r="E7" s="162">
        <f>'Male CG'!H8</f>
        <v>5</v>
      </c>
      <c r="F7" s="162">
        <f>'Female CG'!H8</f>
        <v>7</v>
      </c>
      <c r="G7" s="162">
        <f>'Male PT'!M28</f>
        <v>7</v>
      </c>
      <c r="H7" s="164">
        <f>'Female PT'!M28</f>
        <v>5</v>
      </c>
      <c r="I7" s="162">
        <f>'Air Rifle'!B7</f>
        <v>7</v>
      </c>
      <c r="J7" s="162">
        <f>'Air Rifle'!C7</f>
        <v>0</v>
      </c>
      <c r="K7" s="162">
        <f t="shared" ref="K7:K14" si="3">SUM(B7:J7)</f>
        <v>39</v>
      </c>
      <c r="M7" s="173"/>
      <c r="N7" s="168">
        <f t="shared" si="2"/>
        <v>20</v>
      </c>
      <c r="O7" s="168">
        <f t="shared" si="1"/>
        <v>12</v>
      </c>
    </row>
    <row r="8" spans="1:15">
      <c r="A8" s="198" t="s">
        <v>8</v>
      </c>
      <c r="B8" s="161">
        <f>'Unit Inspection'!H9</f>
        <v>3</v>
      </c>
      <c r="C8" s="162">
        <f>Armed!P9</f>
        <v>0</v>
      </c>
      <c r="D8" s="162">
        <f>Unarmed!P9</f>
        <v>15</v>
      </c>
      <c r="E8" s="162">
        <f>'Male CG'!H9</f>
        <v>7</v>
      </c>
      <c r="F8" s="162">
        <f>'Female CG'!H9</f>
        <v>5</v>
      </c>
      <c r="G8" s="162">
        <f>'Male PT'!M32</f>
        <v>3</v>
      </c>
      <c r="H8" s="163">
        <f>'Female PT'!M32</f>
        <v>0</v>
      </c>
      <c r="I8" s="169">
        <f>'Air Rifle'!B8</f>
        <v>5</v>
      </c>
      <c r="J8" s="170">
        <f>'Air Rifle'!C8</f>
        <v>0</v>
      </c>
      <c r="K8" s="162">
        <f t="shared" si="3"/>
        <v>38</v>
      </c>
      <c r="M8" s="173"/>
      <c r="N8" s="168">
        <f t="shared" si="2"/>
        <v>30</v>
      </c>
      <c r="O8" s="168">
        <f t="shared" si="1"/>
        <v>3</v>
      </c>
    </row>
    <row r="9" spans="1:15">
      <c r="A9" s="160" t="s">
        <v>9</v>
      </c>
      <c r="B9" s="264">
        <f>'Unit Inspection'!H10</f>
        <v>0</v>
      </c>
      <c r="C9" s="265">
        <f>Armed!P10</f>
        <v>0</v>
      </c>
      <c r="D9" s="265">
        <f>Unarmed!P10</f>
        <v>0</v>
      </c>
      <c r="E9" s="265">
        <f>'Male CG'!H10</f>
        <v>1</v>
      </c>
      <c r="F9" s="265">
        <f>'Female CG'!H10</f>
        <v>0</v>
      </c>
      <c r="G9" s="265">
        <f>'Male PT'!M36</f>
        <v>0</v>
      </c>
      <c r="H9" s="290">
        <f>'Female PT'!M36</f>
        <v>0</v>
      </c>
      <c r="I9" s="265">
        <f>'Air Rifle'!B9</f>
        <v>0</v>
      </c>
      <c r="J9" s="267">
        <f>'Air Rifle'!C9</f>
        <v>0</v>
      </c>
      <c r="K9" s="265">
        <f t="shared" si="3"/>
        <v>1</v>
      </c>
      <c r="L9" s="268"/>
      <c r="M9" s="173"/>
      <c r="N9" s="269">
        <f t="shared" si="2"/>
        <v>1</v>
      </c>
      <c r="O9" s="269">
        <f t="shared" si="1"/>
        <v>0</v>
      </c>
    </row>
    <row r="10" spans="1:15">
      <c r="A10" s="198" t="s">
        <v>7</v>
      </c>
      <c r="B10" s="161">
        <f>'Unit Inspection'!H11</f>
        <v>13</v>
      </c>
      <c r="C10" s="162">
        <f>Armed!P11</f>
        <v>7</v>
      </c>
      <c r="D10" s="162">
        <f>Unarmed!P11</f>
        <v>9</v>
      </c>
      <c r="E10" s="162">
        <f>'Male CG'!H11</f>
        <v>0</v>
      </c>
      <c r="F10" s="162">
        <f>'Female CG'!H11</f>
        <v>11</v>
      </c>
      <c r="G10" s="162">
        <f>'Male PT'!M40</f>
        <v>9</v>
      </c>
      <c r="H10" s="162">
        <f>'Female PT'!M40</f>
        <v>13</v>
      </c>
      <c r="I10" s="162">
        <f>'Air Rifle'!B10</f>
        <v>9</v>
      </c>
      <c r="J10" s="172">
        <f>'Air Rifle'!C10</f>
        <v>9</v>
      </c>
      <c r="K10" s="319">
        <f t="shared" si="3"/>
        <v>80</v>
      </c>
      <c r="L10" s="293">
        <v>3</v>
      </c>
      <c r="M10" s="173"/>
      <c r="N10" s="168">
        <f t="shared" si="2"/>
        <v>40</v>
      </c>
      <c r="O10" s="168">
        <f t="shared" si="1"/>
        <v>22</v>
      </c>
    </row>
    <row r="11" spans="1:15">
      <c r="A11" s="160" t="s">
        <v>62</v>
      </c>
      <c r="B11" s="264">
        <f>'Unit Inspection'!H12</f>
        <v>0</v>
      </c>
      <c r="C11" s="265">
        <f>Armed!P12</f>
        <v>0</v>
      </c>
      <c r="D11" s="265">
        <f>Unarmed!P12</f>
        <v>0</v>
      </c>
      <c r="E11" s="265">
        <f>'Male CG'!H12</f>
        <v>0</v>
      </c>
      <c r="F11" s="265">
        <f>'Female CG'!H12</f>
        <v>0</v>
      </c>
      <c r="G11" s="265">
        <f>'Male PT'!M44</f>
        <v>0</v>
      </c>
      <c r="H11" s="290">
        <f>'Female PT'!M44</f>
        <v>3</v>
      </c>
      <c r="I11" s="271">
        <f>'Air Rifle'!B11</f>
        <v>0</v>
      </c>
      <c r="J11" s="267">
        <f>'Air Rifle'!C11</f>
        <v>0</v>
      </c>
      <c r="K11" s="265">
        <f t="shared" si="3"/>
        <v>3</v>
      </c>
      <c r="L11" s="268"/>
      <c r="M11" s="173"/>
      <c r="N11" s="269">
        <f t="shared" si="2"/>
        <v>0</v>
      </c>
      <c r="O11" s="269">
        <f t="shared" si="1"/>
        <v>3</v>
      </c>
    </row>
    <row r="12" spans="1:15">
      <c r="A12" s="198" t="s">
        <v>6</v>
      </c>
      <c r="B12" s="161">
        <f>'Unit Inspection'!H13</f>
        <v>15</v>
      </c>
      <c r="C12" s="162">
        <f>Armed!P13</f>
        <v>13</v>
      </c>
      <c r="D12" s="162">
        <f>Unarmed!P13</f>
        <v>13</v>
      </c>
      <c r="E12" s="162">
        <f>'Male CG'!H13</f>
        <v>15</v>
      </c>
      <c r="F12" s="162">
        <f>'Female CG'!H13</f>
        <v>13</v>
      </c>
      <c r="G12" s="162">
        <f>'Male PT'!M48</f>
        <v>13</v>
      </c>
      <c r="H12" s="163">
        <f>'Female PT'!M48</f>
        <v>11</v>
      </c>
      <c r="I12" s="162">
        <f>'Air Rifle'!B12</f>
        <v>15</v>
      </c>
      <c r="J12" s="172">
        <f>'Air Rifle'!C12</f>
        <v>13</v>
      </c>
      <c r="K12" s="319">
        <f t="shared" si="3"/>
        <v>121</v>
      </c>
      <c r="L12" s="293">
        <v>1</v>
      </c>
      <c r="M12" s="173"/>
      <c r="N12" s="168">
        <f t="shared" si="2"/>
        <v>69</v>
      </c>
      <c r="O12" s="168">
        <f t="shared" si="1"/>
        <v>24</v>
      </c>
    </row>
    <row r="13" spans="1:15">
      <c r="A13" s="198" t="s">
        <v>28</v>
      </c>
      <c r="B13" s="161">
        <f>'Unit Inspection'!H14</f>
        <v>1</v>
      </c>
      <c r="C13" s="162">
        <f>Armed!P14</f>
        <v>3</v>
      </c>
      <c r="D13" s="162">
        <f>Unarmed!P14</f>
        <v>3</v>
      </c>
      <c r="E13" s="162">
        <f>'Male CG'!H14</f>
        <v>0</v>
      </c>
      <c r="F13" s="162">
        <f>'Female CG'!H14</f>
        <v>0</v>
      </c>
      <c r="G13" s="162">
        <f>'Male PT'!M52</f>
        <v>15</v>
      </c>
      <c r="H13" s="171">
        <f>'Female PT'!M52</f>
        <v>15</v>
      </c>
      <c r="I13" s="174">
        <f>'Air Rifle'!B13</f>
        <v>11</v>
      </c>
      <c r="J13" s="170">
        <f>'Air Rifle'!C13</f>
        <v>0</v>
      </c>
      <c r="K13" s="162">
        <f t="shared" si="3"/>
        <v>48</v>
      </c>
      <c r="L13" s="173"/>
      <c r="N13" s="168">
        <f t="shared" si="2"/>
        <v>7</v>
      </c>
      <c r="O13" s="168">
        <f t="shared" si="1"/>
        <v>30</v>
      </c>
    </row>
    <row r="14" spans="1:15">
      <c r="A14" s="198" t="s">
        <v>11</v>
      </c>
      <c r="B14" s="161">
        <f>'Unit Inspection'!H15</f>
        <v>9</v>
      </c>
      <c r="C14" s="162">
        <f>Armed!P15</f>
        <v>11</v>
      </c>
      <c r="D14" s="162">
        <f>Unarmed!P15</f>
        <v>5</v>
      </c>
      <c r="E14" s="162">
        <f>'Male CG'!H15</f>
        <v>11</v>
      </c>
      <c r="F14" s="162">
        <f>'Female CG'!H15</f>
        <v>0</v>
      </c>
      <c r="G14" s="162">
        <f>'Male PT'!M56</f>
        <v>0</v>
      </c>
      <c r="H14" s="163">
        <f>'Female PT'!M56</f>
        <v>1</v>
      </c>
      <c r="I14" s="169">
        <f>'Air Rifle'!B14</f>
        <v>3</v>
      </c>
      <c r="J14" s="172">
        <f>'Air Rifle'!C14</f>
        <v>1</v>
      </c>
      <c r="K14" s="162">
        <f t="shared" si="3"/>
        <v>41</v>
      </c>
      <c r="L14" s="173"/>
      <c r="N14" s="168">
        <f t="shared" si="2"/>
        <v>36</v>
      </c>
      <c r="O14" s="168">
        <f t="shared" si="1"/>
        <v>1</v>
      </c>
    </row>
    <row r="15" spans="1:15">
      <c r="A15" s="160" t="s">
        <v>105</v>
      </c>
      <c r="B15" s="264">
        <f>'Unit Inspection'!H16</f>
        <v>0</v>
      </c>
      <c r="C15" s="265">
        <f>Armed!P16</f>
        <v>0</v>
      </c>
      <c r="D15" s="265">
        <f>Unarmed!P16</f>
        <v>0</v>
      </c>
      <c r="E15" s="265">
        <f>'Male CG'!H16</f>
        <v>0</v>
      </c>
      <c r="F15" s="265">
        <f>'Female CG'!H16</f>
        <v>0</v>
      </c>
      <c r="G15" s="265">
        <f>'Male PT'!M60</f>
        <v>5</v>
      </c>
      <c r="H15" s="290">
        <f>'Female PT'!M60</f>
        <v>0</v>
      </c>
      <c r="I15" s="265">
        <f>'Air Rifle'!B15</f>
        <v>0</v>
      </c>
      <c r="J15" s="272">
        <f>'Air Rifle'!C15</f>
        <v>0</v>
      </c>
      <c r="K15" s="265">
        <f t="shared" ref="K15:K22" si="4">SUM(C15:J15)</f>
        <v>5</v>
      </c>
      <c r="L15" s="268"/>
      <c r="M15" s="268"/>
      <c r="N15" s="269">
        <f t="shared" si="2"/>
        <v>0</v>
      </c>
      <c r="O15" s="269">
        <f t="shared" si="1"/>
        <v>5</v>
      </c>
    </row>
    <row r="16" spans="1:15">
      <c r="A16" s="273"/>
      <c r="B16" s="274">
        <f>'Unit Inspection'!H17</f>
        <v>0</v>
      </c>
      <c r="C16" s="275">
        <f>Armed!P17</f>
        <v>0</v>
      </c>
      <c r="D16" s="275">
        <f>Unarmed!P17</f>
        <v>0</v>
      </c>
      <c r="E16" s="275">
        <f>'Male CG'!H17</f>
        <v>0</v>
      </c>
      <c r="F16" s="275">
        <f>'Female CG'!H17</f>
        <v>0</v>
      </c>
      <c r="G16" s="275">
        <f>'Male PT'!M64</f>
        <v>0</v>
      </c>
      <c r="H16" s="276">
        <f>'Female PT'!M64</f>
        <v>0</v>
      </c>
      <c r="I16" s="277">
        <f>'Air Rifle'!B16</f>
        <v>0</v>
      </c>
      <c r="J16" s="278">
        <f>'Air Rifle'!C16</f>
        <v>0</v>
      </c>
      <c r="K16" s="275">
        <f t="shared" si="4"/>
        <v>0</v>
      </c>
      <c r="L16" s="279"/>
      <c r="M16" s="279"/>
      <c r="N16" s="280">
        <f t="shared" si="2"/>
        <v>0</v>
      </c>
      <c r="O16" s="280">
        <f t="shared" si="1"/>
        <v>0</v>
      </c>
    </row>
    <row r="17" spans="1:16">
      <c r="A17" s="273"/>
      <c r="B17" s="274">
        <f>'Unit Inspection'!H18</f>
        <v>0</v>
      </c>
      <c r="C17" s="275">
        <f>Armed!P18</f>
        <v>0</v>
      </c>
      <c r="D17" s="275">
        <f>Unarmed!P18</f>
        <v>0</v>
      </c>
      <c r="E17" s="275">
        <f>'Male CG'!H18</f>
        <v>0</v>
      </c>
      <c r="F17" s="275">
        <f>'Female CG'!H18</f>
        <v>0</v>
      </c>
      <c r="G17" s="275">
        <f>'Male PT'!M68</f>
        <v>0</v>
      </c>
      <c r="H17" s="281">
        <f>'Female PT'!M68</f>
        <v>0</v>
      </c>
      <c r="I17" s="282">
        <f>'Air Rifle'!B17</f>
        <v>0</v>
      </c>
      <c r="J17" s="278">
        <f>'Air Rifle'!C17</f>
        <v>0</v>
      </c>
      <c r="K17" s="275">
        <f t="shared" si="4"/>
        <v>0</v>
      </c>
      <c r="L17" s="279"/>
      <c r="M17" s="279"/>
      <c r="N17" s="280">
        <f t="shared" si="2"/>
        <v>0</v>
      </c>
      <c r="O17" s="280">
        <f t="shared" si="1"/>
        <v>0</v>
      </c>
    </row>
    <row r="18" spans="1:16">
      <c r="A18" s="273"/>
      <c r="B18" s="274">
        <f>'Unit Inspection'!H19</f>
        <v>0</v>
      </c>
      <c r="C18" s="275">
        <f>Armed!P19</f>
        <v>0</v>
      </c>
      <c r="D18" s="275">
        <f>Unarmed!P19</f>
        <v>0</v>
      </c>
      <c r="E18" s="275">
        <f>'Male CG'!H19</f>
        <v>0</v>
      </c>
      <c r="F18" s="275">
        <f>'Female CG'!H19</f>
        <v>0</v>
      </c>
      <c r="G18" s="275">
        <f>'Male PT'!M72</f>
        <v>0</v>
      </c>
      <c r="H18" s="276">
        <f>'Female PT'!M72</f>
        <v>0</v>
      </c>
      <c r="I18" s="275">
        <f>'Air Rifle'!B18</f>
        <v>0</v>
      </c>
      <c r="J18" s="283">
        <f>'Air Rifle'!C18</f>
        <v>0</v>
      </c>
      <c r="K18" s="275">
        <f t="shared" si="4"/>
        <v>0</v>
      </c>
      <c r="L18" s="279"/>
      <c r="M18" s="279"/>
      <c r="N18" s="280">
        <f t="shared" si="2"/>
        <v>0</v>
      </c>
      <c r="O18" s="280">
        <f t="shared" si="1"/>
        <v>0</v>
      </c>
    </row>
    <row r="19" spans="1:16">
      <c r="A19" s="263" t="s">
        <v>106</v>
      </c>
      <c r="B19" s="264">
        <f>'Unit Inspection'!H20</f>
        <v>0</v>
      </c>
      <c r="C19" s="265">
        <f>Armed!P20</f>
        <v>0</v>
      </c>
      <c r="D19" s="265">
        <f>Unarmed!P20</f>
        <v>0</v>
      </c>
      <c r="E19" s="265">
        <f>'Male CG'!H20</f>
        <v>0</v>
      </c>
      <c r="F19" s="265">
        <f>'Female CG'!H20</f>
        <v>15</v>
      </c>
      <c r="G19" s="265">
        <f>'Male PT'!M76</f>
        <v>0</v>
      </c>
      <c r="H19" s="270">
        <f>'Female PT'!M76</f>
        <v>0</v>
      </c>
      <c r="I19" s="266">
        <f>'Air Rifle'!B19</f>
        <v>0</v>
      </c>
      <c r="J19" s="267">
        <f>'Air Rifle'!C19</f>
        <v>0</v>
      </c>
      <c r="K19" s="265">
        <f>SUM(B19:J19)</f>
        <v>15</v>
      </c>
      <c r="L19" s="268"/>
      <c r="M19" s="268"/>
      <c r="N19" s="269">
        <f t="shared" si="2"/>
        <v>15</v>
      </c>
      <c r="O19" s="269">
        <f t="shared" si="1"/>
        <v>0</v>
      </c>
    </row>
    <row r="20" spans="1:16">
      <c r="A20" s="198" t="s">
        <v>87</v>
      </c>
      <c r="B20" s="161">
        <f>'Unit Inspection'!H21</f>
        <v>9</v>
      </c>
      <c r="C20" s="162">
        <f>Armed!P21</f>
        <v>7</v>
      </c>
      <c r="D20" s="162">
        <f>Unarmed!P21</f>
        <v>9</v>
      </c>
      <c r="E20" s="162">
        <f>'Male CG'!H21</f>
        <v>5</v>
      </c>
      <c r="F20" s="162">
        <f>'Female CG'!H21</f>
        <v>3</v>
      </c>
      <c r="G20" s="162">
        <f>'Male PT'!M80</f>
        <v>13</v>
      </c>
      <c r="H20" s="177">
        <f>'Female PT'!M80</f>
        <v>9</v>
      </c>
      <c r="I20" s="162">
        <f>'Air Rifle'!B20</f>
        <v>0</v>
      </c>
      <c r="J20" s="162">
        <f>'Air Rifle'!C20</f>
        <v>0</v>
      </c>
      <c r="K20" s="162">
        <f>SUM(B20:J20)</f>
        <v>55</v>
      </c>
      <c r="L20" s="173"/>
      <c r="N20" s="168">
        <f t="shared" si="2"/>
        <v>33</v>
      </c>
      <c r="O20" s="168">
        <f t="shared" si="1"/>
        <v>22</v>
      </c>
    </row>
    <row r="21" spans="1:16">
      <c r="A21" s="238" t="s">
        <v>59</v>
      </c>
      <c r="B21" s="161">
        <f>'Unit Inspection'!H22</f>
        <v>7</v>
      </c>
      <c r="C21" s="162">
        <f>Armed!P22</f>
        <v>5</v>
      </c>
      <c r="D21" s="162">
        <f>Unarmed!P22</f>
        <v>7</v>
      </c>
      <c r="E21" s="162">
        <f>'Male CG'!H22</f>
        <v>9</v>
      </c>
      <c r="F21" s="162">
        <f>'Female CG'!H22</f>
        <v>9</v>
      </c>
      <c r="G21" s="162">
        <f>'Male PT'!M84</f>
        <v>9</v>
      </c>
      <c r="H21" s="177">
        <f>'Female PT'!M84</f>
        <v>13</v>
      </c>
      <c r="I21" s="162">
        <f>'Air Rifle'!B21</f>
        <v>15</v>
      </c>
      <c r="J21" s="162">
        <f>'Air Rifle'!C21</f>
        <v>13</v>
      </c>
      <c r="K21" s="319">
        <f>SUM(B21:J21)</f>
        <v>87</v>
      </c>
      <c r="L21" s="321">
        <v>3</v>
      </c>
      <c r="M21" s="173"/>
      <c r="N21" s="168">
        <f t="shared" si="2"/>
        <v>37</v>
      </c>
      <c r="O21" s="168">
        <f t="shared" si="1"/>
        <v>22</v>
      </c>
    </row>
    <row r="22" spans="1:16">
      <c r="A22" s="160" t="s">
        <v>56</v>
      </c>
      <c r="B22" s="264">
        <f>'Unit Inspection'!H23</f>
        <v>0</v>
      </c>
      <c r="C22" s="265">
        <f>Armed!P23</f>
        <v>0</v>
      </c>
      <c r="D22" s="265">
        <f>Unarmed!P23</f>
        <v>0</v>
      </c>
      <c r="E22" s="265">
        <f>'Male CG'!H23</f>
        <v>0</v>
      </c>
      <c r="F22" s="265">
        <f>'Female CG'!H23</f>
        <v>0</v>
      </c>
      <c r="G22" s="265">
        <f>'Male PT'!M88</f>
        <v>0</v>
      </c>
      <c r="H22" s="291">
        <f>'Female PT'!M88</f>
        <v>0</v>
      </c>
      <c r="I22" s="265">
        <f>'Air Rifle'!B22</f>
        <v>0</v>
      </c>
      <c r="J22" s="265">
        <f>'Air Rifle'!C22</f>
        <v>0</v>
      </c>
      <c r="K22" s="265">
        <f t="shared" si="4"/>
        <v>0</v>
      </c>
      <c r="L22" s="322"/>
      <c r="M22" s="173"/>
      <c r="N22" s="269">
        <f t="shared" si="2"/>
        <v>0</v>
      </c>
      <c r="O22" s="269">
        <f t="shared" si="1"/>
        <v>0</v>
      </c>
    </row>
    <row r="23" spans="1:16">
      <c r="A23" s="238" t="s">
        <v>100</v>
      </c>
      <c r="B23" s="161">
        <f>'Unit Inspection'!H24</f>
        <v>11</v>
      </c>
      <c r="C23" s="162">
        <f>Armed!P24</f>
        <v>11</v>
      </c>
      <c r="D23" s="162">
        <f>Unarmed!P24</f>
        <v>0</v>
      </c>
      <c r="E23" s="162">
        <f>'Male CG'!H24</f>
        <v>11</v>
      </c>
      <c r="F23" s="162">
        <f>'Female CG'!H24</f>
        <v>11</v>
      </c>
      <c r="G23" s="162">
        <f>'Male PT'!M92</f>
        <v>11</v>
      </c>
      <c r="H23" s="175">
        <f>'Female PT'!M92</f>
        <v>7</v>
      </c>
      <c r="I23" s="174">
        <f>'Air Rifle'!B23</f>
        <v>15</v>
      </c>
      <c r="J23" s="172">
        <f>'Air Rifle'!C23</f>
        <v>3</v>
      </c>
      <c r="K23" s="162">
        <f>SUM(B23:J23)</f>
        <v>80</v>
      </c>
      <c r="L23" s="324"/>
      <c r="M23" s="173"/>
      <c r="N23" s="168">
        <f t="shared" si="2"/>
        <v>44</v>
      </c>
      <c r="O23" s="168">
        <f t="shared" si="1"/>
        <v>18</v>
      </c>
    </row>
    <row r="24" spans="1:16">
      <c r="A24" s="198" t="s">
        <v>60</v>
      </c>
      <c r="B24" s="161">
        <f>'Unit Inspection'!H25</f>
        <v>15</v>
      </c>
      <c r="C24" s="162">
        <f>Armed!P25</f>
        <v>15</v>
      </c>
      <c r="D24" s="162">
        <f>Unarmed!P25</f>
        <v>15</v>
      </c>
      <c r="E24" s="162">
        <f>'Male CG'!H25</f>
        <v>13</v>
      </c>
      <c r="F24" s="162">
        <f>'Female CG'!H25</f>
        <v>13</v>
      </c>
      <c r="G24" s="162">
        <f>'Male PT'!M96</f>
        <v>5</v>
      </c>
      <c r="H24" s="176">
        <f>'Female PT'!M96</f>
        <v>5</v>
      </c>
      <c r="I24" s="169">
        <f>'Air Rifle'!B24</f>
        <v>7</v>
      </c>
      <c r="J24" s="170">
        <f>'Air Rifle'!C24</f>
        <v>0</v>
      </c>
      <c r="K24" s="319">
        <f>SUM(B24:J24)</f>
        <v>88</v>
      </c>
      <c r="L24" s="321">
        <v>2</v>
      </c>
      <c r="M24" s="173"/>
      <c r="N24" s="168">
        <f t="shared" si="2"/>
        <v>71</v>
      </c>
      <c r="O24" s="168">
        <f t="shared" si="1"/>
        <v>10</v>
      </c>
    </row>
    <row r="25" spans="1:16">
      <c r="A25" s="198" t="s">
        <v>61</v>
      </c>
      <c r="B25" s="161">
        <f>'Unit Inspection'!H26</f>
        <v>5</v>
      </c>
      <c r="C25" s="162">
        <f>Armed!P26</f>
        <v>9</v>
      </c>
      <c r="D25" s="162">
        <f>Unarmed!P26</f>
        <v>13</v>
      </c>
      <c r="E25" s="162">
        <f>'Male CG'!H26</f>
        <v>7</v>
      </c>
      <c r="F25" s="162">
        <f>'Female CG'!H26</f>
        <v>7</v>
      </c>
      <c r="G25" s="162">
        <f>'Male PT'!M100</f>
        <v>7</v>
      </c>
      <c r="H25" s="175">
        <f>'Female PT'!M100</f>
        <v>11</v>
      </c>
      <c r="I25" s="162">
        <f>'Air Rifle'!B25</f>
        <v>13</v>
      </c>
      <c r="J25" s="172">
        <f>'Air Rifle'!C25</f>
        <v>9</v>
      </c>
      <c r="K25" s="319">
        <f>SUM(B25:J25)</f>
        <v>81</v>
      </c>
      <c r="L25" s="323">
        <v>4</v>
      </c>
      <c r="M25" s="173"/>
      <c r="N25" s="168">
        <f t="shared" si="2"/>
        <v>41</v>
      </c>
      <c r="O25" s="168">
        <f t="shared" si="1"/>
        <v>18</v>
      </c>
    </row>
    <row r="26" spans="1:16">
      <c r="A26" s="198" t="s">
        <v>101</v>
      </c>
      <c r="B26" s="161">
        <f>'Unit Inspection'!H27</f>
        <v>13</v>
      </c>
      <c r="C26" s="162">
        <f>Armed!P27</f>
        <v>13</v>
      </c>
      <c r="D26" s="162">
        <f>Unarmed!P27</f>
        <v>11</v>
      </c>
      <c r="E26" s="162">
        <f>'Male CG'!H27</f>
        <v>15</v>
      </c>
      <c r="F26" s="162">
        <f>'Female CG'!H27</f>
        <v>5</v>
      </c>
      <c r="G26" s="162">
        <f>'Male PT'!M104</f>
        <v>15</v>
      </c>
      <c r="H26" s="178">
        <f>'Female PT'!M104</f>
        <v>15</v>
      </c>
      <c r="I26" s="174">
        <f>'Air Rifle'!B26</f>
        <v>11</v>
      </c>
      <c r="J26" s="170">
        <f>'Air Rifle'!C26</f>
        <v>0</v>
      </c>
      <c r="K26" s="319">
        <f>SUM(B26:J26)</f>
        <v>98</v>
      </c>
      <c r="L26" s="321">
        <v>1</v>
      </c>
      <c r="M26" s="173"/>
      <c r="N26" s="168">
        <f t="shared" si="2"/>
        <v>57</v>
      </c>
      <c r="O26" s="168">
        <f t="shared" si="1"/>
        <v>30</v>
      </c>
    </row>
    <row r="27" spans="1:16">
      <c r="A27" s="246" t="s">
        <v>102</v>
      </c>
      <c r="B27" s="265">
        <f>'Unit Inspection'!H28</f>
        <v>0</v>
      </c>
      <c r="C27" s="265">
        <f>Armed!P28</f>
        <v>0</v>
      </c>
      <c r="D27" s="265">
        <f>Unarmed!P28</f>
        <v>0</v>
      </c>
      <c r="E27" s="265">
        <f>'Male CG'!H28</f>
        <v>3</v>
      </c>
      <c r="F27" s="265">
        <f>'Female CG'!H28</f>
        <v>0</v>
      </c>
      <c r="G27" s="265">
        <f>'Male PT'!M108</f>
        <v>0</v>
      </c>
      <c r="H27" s="292">
        <f>'Female PT'!M108</f>
        <v>0</v>
      </c>
      <c r="I27" s="265">
        <f>'Air Rifle'!B27</f>
        <v>5</v>
      </c>
      <c r="J27" s="265">
        <f>'Air Rifle'!C27</f>
        <v>0</v>
      </c>
      <c r="K27" s="265">
        <f>SUM(B27:J27)</f>
        <v>8</v>
      </c>
      <c r="L27" s="268"/>
      <c r="M27" s="268"/>
      <c r="N27" s="269">
        <f t="shared" si="2"/>
        <v>3</v>
      </c>
      <c r="O27" s="269">
        <f t="shared" si="1"/>
        <v>0</v>
      </c>
    </row>
    <row r="28" spans="1:16">
      <c r="A28" s="179"/>
      <c r="B28" s="179"/>
      <c r="K28" s="180"/>
    </row>
    <row r="29" spans="1:16">
      <c r="A29" s="199" t="s">
        <v>97</v>
      </c>
      <c r="B29" s="199"/>
      <c r="C29" s="182"/>
      <c r="D29" s="182"/>
      <c r="N29" s="165" t="s">
        <v>71</v>
      </c>
      <c r="O29" s="166" t="s">
        <v>13</v>
      </c>
      <c r="P29" s="166" t="s">
        <v>23</v>
      </c>
    </row>
    <row r="30" spans="1:16">
      <c r="B30" s="181"/>
      <c r="C30" s="182"/>
      <c r="D30" s="182"/>
      <c r="E30" s="182"/>
      <c r="F30" s="182"/>
      <c r="G30" s="182"/>
      <c r="H30" s="182"/>
      <c r="I30" s="182"/>
      <c r="J30" s="182"/>
      <c r="K30" s="182"/>
      <c r="N30" s="167" t="s">
        <v>68</v>
      </c>
      <c r="O30" s="168"/>
      <c r="P30" s="168"/>
    </row>
    <row r="31" spans="1:16">
      <c r="B31" s="181"/>
      <c r="F31" s="182"/>
      <c r="G31" s="182"/>
      <c r="H31" s="182"/>
      <c r="I31" s="182"/>
      <c r="J31" s="182"/>
      <c r="K31" s="182"/>
      <c r="N31" s="167" t="s">
        <v>69</v>
      </c>
      <c r="O31" s="168"/>
      <c r="P31" s="168"/>
    </row>
    <row r="32" spans="1:16">
      <c r="B32" s="181"/>
      <c r="F32" s="182"/>
      <c r="G32" s="182"/>
      <c r="H32" s="182"/>
      <c r="I32" s="182"/>
      <c r="J32" s="182"/>
      <c r="K32" s="182"/>
      <c r="N32" s="167" t="s">
        <v>70</v>
      </c>
      <c r="O32" s="168"/>
      <c r="P32" s="168"/>
    </row>
    <row r="33" spans="1:16">
      <c r="N33" s="168" t="s">
        <v>67</v>
      </c>
      <c r="O33" s="168"/>
      <c r="P33" s="168"/>
    </row>
    <row r="34" spans="1:16">
      <c r="N34" s="155"/>
      <c r="O34" s="155"/>
      <c r="P34" s="155"/>
    </row>
    <row r="35" spans="1:16">
      <c r="O35" s="155"/>
      <c r="P35" s="157"/>
    </row>
    <row r="36" spans="1:16">
      <c r="O36" s="155"/>
      <c r="P36" s="157"/>
    </row>
    <row r="37" spans="1:16">
      <c r="N37" s="166" t="s">
        <v>72</v>
      </c>
      <c r="O37" s="166" t="s">
        <v>13</v>
      </c>
      <c r="P37" s="166" t="s">
        <v>23</v>
      </c>
    </row>
    <row r="38" spans="1:16">
      <c r="N38" s="167" t="s">
        <v>68</v>
      </c>
      <c r="O38" s="168"/>
      <c r="P38" s="168"/>
    </row>
    <row r="39" spans="1:16">
      <c r="N39" s="167" t="s">
        <v>69</v>
      </c>
      <c r="O39" s="168"/>
      <c r="P39" s="168"/>
    </row>
    <row r="40" spans="1:16">
      <c r="N40" s="167" t="s">
        <v>70</v>
      </c>
      <c r="O40" s="168"/>
      <c r="P40" s="168"/>
    </row>
    <row r="41" spans="1:16">
      <c r="N41" s="168" t="s">
        <v>67</v>
      </c>
      <c r="O41" s="168"/>
      <c r="P41" s="168"/>
    </row>
    <row r="42" spans="1:16">
      <c r="A42" s="157"/>
    </row>
    <row r="43" spans="1:16">
      <c r="A43" s="157"/>
    </row>
    <row r="44" spans="1:16">
      <c r="A44" s="157"/>
    </row>
    <row r="45" spans="1:16">
      <c r="A45" s="157"/>
    </row>
    <row r="46" spans="1:16">
      <c r="A46" s="157"/>
    </row>
    <row r="47" spans="1:16">
      <c r="A47" s="157"/>
    </row>
    <row r="48" spans="1:16">
      <c r="A48" s="157"/>
    </row>
    <row r="49" spans="1:1">
      <c r="A49" s="157"/>
    </row>
  </sheetData>
  <sortState ref="A2:A27">
    <sortCondition ref="A2"/>
  </sortState>
  <phoneticPr fontId="7" type="noConversion"/>
  <pageMargins left="0.75" right="0.75" top="1" bottom="1" header="0.5" footer="0.5"/>
  <pageSetup scale="7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77"/>
  <sheetViews>
    <sheetView zoomScale="75" zoomScaleNormal="75" zoomScalePageLayoutView="75" workbookViewId="0">
      <pane ySplit="4" topLeftCell="A5" activePane="bottomLeft" state="frozen"/>
      <selection pane="bottomLeft" activeCell="I175" sqref="I175:J223"/>
    </sheetView>
  </sheetViews>
  <sheetFormatPr baseColWidth="10" defaultColWidth="11" defaultRowHeight="15" x14ac:dyDescent="0"/>
  <sheetData>
    <row r="1" spans="2:18">
      <c r="E1" s="32"/>
      <c r="M1" s="33"/>
      <c r="P1" s="32"/>
    </row>
    <row r="2" spans="2:18">
      <c r="E2" s="32"/>
      <c r="M2" s="33"/>
      <c r="P2" s="32"/>
    </row>
    <row r="3" spans="2:18" ht="16" thickBot="1">
      <c r="B3" s="333" t="s">
        <v>26</v>
      </c>
      <c r="C3" s="333"/>
      <c r="E3" s="334" t="s">
        <v>49</v>
      </c>
      <c r="F3" s="334"/>
      <c r="G3" s="334"/>
      <c r="I3" s="335" t="s">
        <v>50</v>
      </c>
      <c r="J3" s="335"/>
      <c r="L3" s="334" t="s">
        <v>51</v>
      </c>
      <c r="M3" s="334"/>
      <c r="N3" s="334"/>
      <c r="P3" s="334" t="s">
        <v>52</v>
      </c>
      <c r="Q3" s="334"/>
      <c r="R3" s="334"/>
    </row>
    <row r="4" spans="2:18">
      <c r="B4" s="34" t="s">
        <v>53</v>
      </c>
      <c r="C4" s="26" t="s">
        <v>23</v>
      </c>
      <c r="E4" s="35" t="s">
        <v>54</v>
      </c>
      <c r="F4" s="25" t="s">
        <v>55</v>
      </c>
      <c r="G4" s="26" t="s">
        <v>23</v>
      </c>
      <c r="I4" s="24" t="s">
        <v>53</v>
      </c>
      <c r="J4" s="36" t="s">
        <v>23</v>
      </c>
      <c r="L4" s="24" t="s">
        <v>54</v>
      </c>
      <c r="M4" s="37" t="s">
        <v>55</v>
      </c>
      <c r="N4" s="36" t="s">
        <v>23</v>
      </c>
      <c r="P4" s="38" t="s">
        <v>54</v>
      </c>
      <c r="Q4" s="39" t="s">
        <v>55</v>
      </c>
      <c r="R4" s="36" t="s">
        <v>23</v>
      </c>
    </row>
    <row r="5" spans="2:18">
      <c r="B5" s="27">
        <v>1</v>
      </c>
      <c r="C5" s="28">
        <v>5</v>
      </c>
      <c r="E5" s="40">
        <v>6.9444444444444447E-4</v>
      </c>
      <c r="F5" s="14">
        <v>1</v>
      </c>
      <c r="G5" s="28">
        <v>1</v>
      </c>
      <c r="I5" s="27">
        <v>1</v>
      </c>
      <c r="J5" s="28">
        <v>1</v>
      </c>
      <c r="L5" s="41">
        <v>4.0002723356025203E-15</v>
      </c>
      <c r="M5" s="42">
        <v>0</v>
      </c>
      <c r="N5" s="28">
        <v>640</v>
      </c>
      <c r="P5" s="40">
        <v>0</v>
      </c>
      <c r="Q5" s="14">
        <v>0</v>
      </c>
      <c r="R5" s="28">
        <v>733</v>
      </c>
    </row>
    <row r="6" spans="2:18">
      <c r="B6" s="27">
        <v>2</v>
      </c>
      <c r="C6" s="28">
        <v>10</v>
      </c>
      <c r="E6" s="40">
        <v>1.3888888888888889E-3</v>
      </c>
      <c r="F6" s="14">
        <v>2</v>
      </c>
      <c r="G6" s="28">
        <v>2</v>
      </c>
      <c r="I6" s="27">
        <v>2</v>
      </c>
      <c r="J6" s="28">
        <v>2</v>
      </c>
      <c r="L6" s="40">
        <v>6.9444444444839997E-4</v>
      </c>
      <c r="M6" s="42">
        <v>1</v>
      </c>
      <c r="N6" s="28">
        <v>637</v>
      </c>
      <c r="P6" s="40">
        <v>6.9444444444444447E-4</v>
      </c>
      <c r="Q6" s="14">
        <v>1</v>
      </c>
      <c r="R6" s="28">
        <v>730</v>
      </c>
    </row>
    <row r="7" spans="2:18">
      <c r="B7" s="27">
        <v>3</v>
      </c>
      <c r="C7" s="28">
        <v>15</v>
      </c>
      <c r="E7" s="40">
        <v>2.0833333333333333E-3</v>
      </c>
      <c r="F7" s="14">
        <v>3</v>
      </c>
      <c r="G7" s="28">
        <v>3</v>
      </c>
      <c r="I7" s="27">
        <v>3</v>
      </c>
      <c r="J7" s="28">
        <v>3</v>
      </c>
      <c r="L7" s="40">
        <v>1.3888888888928001E-3</v>
      </c>
      <c r="M7" s="42">
        <v>2</v>
      </c>
      <c r="N7" s="28">
        <v>634</v>
      </c>
      <c r="P7" s="40">
        <v>1.3888888888888889E-3</v>
      </c>
      <c r="Q7" s="14">
        <v>2</v>
      </c>
      <c r="R7" s="28">
        <v>727</v>
      </c>
    </row>
    <row r="8" spans="2:18">
      <c r="B8" s="27">
        <v>4</v>
      </c>
      <c r="C8" s="28">
        <v>20</v>
      </c>
      <c r="E8" s="40">
        <v>2.7777777777777701E-3</v>
      </c>
      <c r="F8" s="14">
        <v>4</v>
      </c>
      <c r="G8" s="28">
        <v>4</v>
      </c>
      <c r="I8" s="27">
        <v>4</v>
      </c>
      <c r="J8" s="28">
        <v>4</v>
      </c>
      <c r="L8" s="40">
        <v>2.0833333333372E-3</v>
      </c>
      <c r="M8" s="42">
        <v>3</v>
      </c>
      <c r="N8" s="28">
        <v>631</v>
      </c>
      <c r="P8" s="40">
        <v>2.0833333333333333E-3</v>
      </c>
      <c r="Q8" s="14">
        <v>3</v>
      </c>
      <c r="R8" s="28">
        <v>724</v>
      </c>
    </row>
    <row r="9" spans="2:18">
      <c r="B9" s="27">
        <v>5</v>
      </c>
      <c r="C9" s="28">
        <v>25</v>
      </c>
      <c r="E9" s="40">
        <v>3.4722222222222199E-3</v>
      </c>
      <c r="F9" s="14">
        <v>5</v>
      </c>
      <c r="G9" s="28">
        <v>5</v>
      </c>
      <c r="I9" s="27">
        <v>5</v>
      </c>
      <c r="J9" s="28">
        <v>5</v>
      </c>
      <c r="L9" s="40">
        <v>2.7777777777815999E-3</v>
      </c>
      <c r="M9" s="42">
        <v>4</v>
      </c>
      <c r="N9" s="28">
        <v>628</v>
      </c>
      <c r="P9" s="40">
        <v>2.7777777777777801E-3</v>
      </c>
      <c r="Q9" s="14">
        <v>4</v>
      </c>
      <c r="R9" s="28">
        <v>721</v>
      </c>
    </row>
    <row r="10" spans="2:18">
      <c r="B10" s="27">
        <v>6</v>
      </c>
      <c r="C10" s="28">
        <v>30</v>
      </c>
      <c r="E10" s="40">
        <v>4.1666666666666597E-3</v>
      </c>
      <c r="F10" s="14">
        <v>6</v>
      </c>
      <c r="G10" s="28">
        <v>6</v>
      </c>
      <c r="I10" s="27">
        <v>6</v>
      </c>
      <c r="J10" s="28">
        <v>6</v>
      </c>
      <c r="L10" s="41">
        <v>3.4722222222259998E-3</v>
      </c>
      <c r="M10" s="42">
        <v>5</v>
      </c>
      <c r="N10" s="28">
        <v>625</v>
      </c>
      <c r="P10" s="40">
        <v>3.4722222222222199E-3</v>
      </c>
      <c r="Q10" s="14">
        <v>5</v>
      </c>
      <c r="R10" s="28">
        <v>718</v>
      </c>
    </row>
    <row r="11" spans="2:18">
      <c r="B11" s="27">
        <v>7</v>
      </c>
      <c r="C11" s="28">
        <v>35</v>
      </c>
      <c r="E11" s="40">
        <v>4.8611111111111103E-3</v>
      </c>
      <c r="F11" s="14">
        <v>7</v>
      </c>
      <c r="G11" s="28">
        <v>7</v>
      </c>
      <c r="I11" s="27">
        <v>7</v>
      </c>
      <c r="J11" s="28">
        <v>7</v>
      </c>
      <c r="L11" s="40">
        <v>4.1666666666703997E-3</v>
      </c>
      <c r="M11" s="42">
        <v>6</v>
      </c>
      <c r="N11" s="28">
        <v>622</v>
      </c>
      <c r="P11" s="40">
        <v>4.1666666666666701E-3</v>
      </c>
      <c r="Q11" s="14">
        <v>6</v>
      </c>
      <c r="R11" s="28">
        <v>715</v>
      </c>
    </row>
    <row r="12" spans="2:18">
      <c r="B12" s="27">
        <v>8</v>
      </c>
      <c r="C12" s="28">
        <v>40</v>
      </c>
      <c r="E12" s="40">
        <v>5.5555555555555497E-3</v>
      </c>
      <c r="F12" s="14">
        <v>8</v>
      </c>
      <c r="G12" s="28">
        <v>8</v>
      </c>
      <c r="I12" s="27">
        <v>8</v>
      </c>
      <c r="J12" s="28">
        <v>8</v>
      </c>
      <c r="L12" s="40">
        <v>4.8611111111148001E-3</v>
      </c>
      <c r="M12" s="42">
        <v>7</v>
      </c>
      <c r="N12" s="28">
        <v>619</v>
      </c>
      <c r="P12" s="40">
        <v>4.8611111111111103E-3</v>
      </c>
      <c r="Q12" s="14">
        <v>7</v>
      </c>
      <c r="R12" s="28">
        <v>712</v>
      </c>
    </row>
    <row r="13" spans="2:18">
      <c r="B13" s="27">
        <v>9</v>
      </c>
      <c r="C13" s="28">
        <v>45</v>
      </c>
      <c r="E13" s="40">
        <v>6.2500000000000003E-3</v>
      </c>
      <c r="F13" s="14">
        <v>9</v>
      </c>
      <c r="G13" s="28">
        <v>9</v>
      </c>
      <c r="I13" s="27">
        <v>9</v>
      </c>
      <c r="J13" s="28">
        <v>9</v>
      </c>
      <c r="L13" s="40">
        <v>5.5555555555592004E-3</v>
      </c>
      <c r="M13" s="42">
        <v>8</v>
      </c>
      <c r="N13" s="28">
        <v>616</v>
      </c>
      <c r="P13" s="40">
        <v>5.5555555555555601E-3</v>
      </c>
      <c r="Q13" s="14">
        <v>8</v>
      </c>
      <c r="R13" s="28">
        <v>709</v>
      </c>
    </row>
    <row r="14" spans="2:18">
      <c r="B14" s="27">
        <v>10</v>
      </c>
      <c r="C14" s="28">
        <v>50</v>
      </c>
      <c r="E14" s="40">
        <v>6.9444444444444397E-3</v>
      </c>
      <c r="F14" s="14">
        <v>10</v>
      </c>
      <c r="G14" s="28">
        <v>10</v>
      </c>
      <c r="I14" s="27">
        <v>10</v>
      </c>
      <c r="J14" s="28">
        <v>10</v>
      </c>
      <c r="L14" s="40">
        <v>6.2500000000035999E-3</v>
      </c>
      <c r="M14" s="42">
        <v>9</v>
      </c>
      <c r="N14" s="28">
        <v>613</v>
      </c>
      <c r="P14" s="40">
        <v>6.2500000000000003E-3</v>
      </c>
      <c r="Q14" s="14">
        <v>9</v>
      </c>
      <c r="R14" s="28">
        <v>706</v>
      </c>
    </row>
    <row r="15" spans="2:18">
      <c r="B15" s="27">
        <v>11</v>
      </c>
      <c r="C15" s="28">
        <v>55</v>
      </c>
      <c r="E15" s="40">
        <v>7.63888888888888E-3</v>
      </c>
      <c r="F15" s="14">
        <v>11</v>
      </c>
      <c r="G15" s="28">
        <v>11</v>
      </c>
      <c r="I15" s="27">
        <v>11</v>
      </c>
      <c r="J15" s="28">
        <v>11</v>
      </c>
      <c r="L15" s="41">
        <v>6.9444444444480002E-3</v>
      </c>
      <c r="M15" s="42">
        <v>10</v>
      </c>
      <c r="N15" s="28">
        <v>610</v>
      </c>
      <c r="P15" s="40">
        <v>6.9444444444444397E-3</v>
      </c>
      <c r="Q15" s="14">
        <v>10</v>
      </c>
      <c r="R15" s="28">
        <v>703</v>
      </c>
    </row>
    <row r="16" spans="2:18">
      <c r="B16" s="27">
        <v>12</v>
      </c>
      <c r="C16" s="28">
        <v>60</v>
      </c>
      <c r="E16" s="40">
        <v>8.3333333333333297E-3</v>
      </c>
      <c r="F16" s="14">
        <v>12</v>
      </c>
      <c r="G16" s="28">
        <v>12</v>
      </c>
      <c r="I16" s="27">
        <v>12</v>
      </c>
      <c r="J16" s="28">
        <v>12</v>
      </c>
      <c r="L16" s="40">
        <v>7.6388888888923997E-3</v>
      </c>
      <c r="M16" s="42">
        <v>11</v>
      </c>
      <c r="N16" s="28">
        <v>607</v>
      </c>
      <c r="P16" s="40">
        <v>7.6388888888888904E-3</v>
      </c>
      <c r="Q16" s="14">
        <v>11</v>
      </c>
      <c r="R16" s="28">
        <v>700</v>
      </c>
    </row>
    <row r="17" spans="2:18">
      <c r="B17" s="27">
        <v>13</v>
      </c>
      <c r="C17" s="28">
        <v>65</v>
      </c>
      <c r="E17" s="40">
        <v>9.02777777777777E-3</v>
      </c>
      <c r="F17" s="14">
        <v>13</v>
      </c>
      <c r="G17" s="28">
        <v>13</v>
      </c>
      <c r="I17" s="27">
        <v>13</v>
      </c>
      <c r="J17" s="28">
        <v>13</v>
      </c>
      <c r="L17" s="40">
        <v>8.3333333333367992E-3</v>
      </c>
      <c r="M17" s="42">
        <v>12</v>
      </c>
      <c r="N17" s="28">
        <v>604</v>
      </c>
      <c r="P17" s="40">
        <v>8.3333333333333297E-3</v>
      </c>
      <c r="Q17" s="14">
        <v>12</v>
      </c>
      <c r="R17" s="28">
        <v>697</v>
      </c>
    </row>
    <row r="18" spans="2:18">
      <c r="B18" s="27">
        <v>14</v>
      </c>
      <c r="C18" s="28">
        <v>70</v>
      </c>
      <c r="E18" s="40">
        <v>9.7222222222222206E-3</v>
      </c>
      <c r="F18" s="14">
        <v>14</v>
      </c>
      <c r="G18" s="28">
        <v>14</v>
      </c>
      <c r="I18" s="27">
        <v>14</v>
      </c>
      <c r="J18" s="28">
        <v>14</v>
      </c>
      <c r="L18" s="40">
        <v>9.0277777777811995E-3</v>
      </c>
      <c r="M18" s="43">
        <v>13</v>
      </c>
      <c r="N18" s="28">
        <v>601</v>
      </c>
      <c r="P18" s="40">
        <v>9.0277777777777804E-3</v>
      </c>
      <c r="Q18" s="14">
        <v>13</v>
      </c>
      <c r="R18" s="28">
        <v>694</v>
      </c>
    </row>
    <row r="19" spans="2:18">
      <c r="B19" s="27">
        <v>15</v>
      </c>
      <c r="C19" s="28">
        <v>75</v>
      </c>
      <c r="E19" s="40">
        <v>1.0416666666666701E-2</v>
      </c>
      <c r="F19" s="14">
        <v>15</v>
      </c>
      <c r="G19" s="28">
        <v>15</v>
      </c>
      <c r="I19" s="27">
        <v>15</v>
      </c>
      <c r="J19" s="28">
        <v>15</v>
      </c>
      <c r="L19" s="41">
        <v>9.7222222222255999E-3</v>
      </c>
      <c r="M19" s="42">
        <v>14</v>
      </c>
      <c r="N19" s="28">
        <v>598</v>
      </c>
      <c r="P19" s="40">
        <v>9.7222222222222206E-3</v>
      </c>
      <c r="Q19" s="14">
        <v>14</v>
      </c>
      <c r="R19" s="28">
        <v>691</v>
      </c>
    </row>
    <row r="20" spans="2:18">
      <c r="B20" s="27">
        <v>16</v>
      </c>
      <c r="C20" s="28">
        <v>80</v>
      </c>
      <c r="E20" s="40">
        <v>1.1111111111111099E-2</v>
      </c>
      <c r="F20" s="14">
        <v>16</v>
      </c>
      <c r="G20" s="28">
        <v>16</v>
      </c>
      <c r="I20" s="27">
        <v>16</v>
      </c>
      <c r="J20" s="28">
        <v>16</v>
      </c>
      <c r="L20" s="40">
        <v>1.041666666667E-2</v>
      </c>
      <c r="M20" s="42">
        <v>15</v>
      </c>
      <c r="N20" s="28">
        <v>595</v>
      </c>
      <c r="P20" s="40">
        <v>1.0416666666666701E-2</v>
      </c>
      <c r="Q20" s="14">
        <v>15</v>
      </c>
      <c r="R20" s="28">
        <v>688</v>
      </c>
    </row>
    <row r="21" spans="2:18">
      <c r="B21" s="27">
        <v>17</v>
      </c>
      <c r="C21" s="28">
        <v>85</v>
      </c>
      <c r="E21" s="40">
        <v>1.18055555555555E-2</v>
      </c>
      <c r="F21" s="14">
        <v>17</v>
      </c>
      <c r="G21" s="28">
        <v>17</v>
      </c>
      <c r="I21" s="27">
        <v>17</v>
      </c>
      <c r="J21" s="28">
        <v>17</v>
      </c>
      <c r="L21" s="40">
        <v>1.1111111111114401E-2</v>
      </c>
      <c r="M21" s="42">
        <v>16</v>
      </c>
      <c r="N21" s="28">
        <v>592</v>
      </c>
      <c r="P21" s="40">
        <v>1.1111111111111099E-2</v>
      </c>
      <c r="Q21" s="14">
        <v>16</v>
      </c>
      <c r="R21" s="28">
        <v>685</v>
      </c>
    </row>
    <row r="22" spans="2:18">
      <c r="B22" s="27">
        <v>18</v>
      </c>
      <c r="C22" s="28">
        <v>90</v>
      </c>
      <c r="E22" s="40">
        <v>1.2500000000000001E-2</v>
      </c>
      <c r="F22" s="14">
        <v>18</v>
      </c>
      <c r="G22" s="28">
        <v>18</v>
      </c>
      <c r="I22" s="27">
        <v>18</v>
      </c>
      <c r="J22" s="28">
        <v>18</v>
      </c>
      <c r="L22" s="40">
        <v>1.1805555555558799E-2</v>
      </c>
      <c r="M22" s="42">
        <v>17</v>
      </c>
      <c r="N22" s="28">
        <v>589</v>
      </c>
      <c r="P22" s="40">
        <v>1.18055555555556E-2</v>
      </c>
      <c r="Q22" s="14">
        <v>17</v>
      </c>
      <c r="R22" s="28">
        <v>682</v>
      </c>
    </row>
    <row r="23" spans="2:18">
      <c r="B23" s="27">
        <v>19</v>
      </c>
      <c r="C23" s="28">
        <v>95</v>
      </c>
      <c r="E23" s="40">
        <v>1.3194444444444399E-2</v>
      </c>
      <c r="F23" s="14">
        <v>19</v>
      </c>
      <c r="G23" s="28">
        <v>19</v>
      </c>
      <c r="I23" s="27">
        <v>19</v>
      </c>
      <c r="J23" s="28">
        <v>19</v>
      </c>
      <c r="L23" s="41">
        <v>1.25000000000032E-2</v>
      </c>
      <c r="M23" s="43">
        <v>18</v>
      </c>
      <c r="N23" s="28">
        <v>586</v>
      </c>
      <c r="P23" s="40">
        <v>1.2500000000000001E-2</v>
      </c>
      <c r="Q23" s="14">
        <v>18</v>
      </c>
      <c r="R23" s="28">
        <v>679</v>
      </c>
    </row>
    <row r="24" spans="2:18">
      <c r="B24" s="27">
        <v>20</v>
      </c>
      <c r="C24" s="28">
        <v>100</v>
      </c>
      <c r="E24" s="40">
        <v>1.38888888888888E-2</v>
      </c>
      <c r="F24" s="14">
        <v>20</v>
      </c>
      <c r="G24" s="28">
        <v>20</v>
      </c>
      <c r="I24" s="27">
        <v>20</v>
      </c>
      <c r="J24" s="28">
        <v>20</v>
      </c>
      <c r="L24" s="40">
        <v>1.31944444444476E-2</v>
      </c>
      <c r="M24" s="42">
        <v>19</v>
      </c>
      <c r="N24" s="28">
        <v>583</v>
      </c>
      <c r="P24" s="40">
        <v>1.3194444444444399E-2</v>
      </c>
      <c r="Q24" s="14">
        <v>19</v>
      </c>
      <c r="R24" s="28">
        <v>676</v>
      </c>
    </row>
    <row r="25" spans="2:18">
      <c r="B25" s="27">
        <v>21</v>
      </c>
      <c r="C25" s="28">
        <v>107</v>
      </c>
      <c r="E25" s="40">
        <v>1.4583333333333301E-2</v>
      </c>
      <c r="F25" s="14">
        <v>21</v>
      </c>
      <c r="G25" s="28">
        <v>21</v>
      </c>
      <c r="I25" s="27">
        <v>21</v>
      </c>
      <c r="J25" s="28">
        <v>21</v>
      </c>
      <c r="L25" s="40">
        <v>1.3888888888892E-2</v>
      </c>
      <c r="M25" s="42">
        <v>20</v>
      </c>
      <c r="N25" s="28">
        <v>580</v>
      </c>
      <c r="P25" s="40">
        <v>1.38888888888889E-2</v>
      </c>
      <c r="Q25" s="14">
        <v>20</v>
      </c>
      <c r="R25" s="28">
        <v>673</v>
      </c>
    </row>
    <row r="26" spans="2:18">
      <c r="B26" s="27">
        <v>22</v>
      </c>
      <c r="C26" s="28">
        <v>114</v>
      </c>
      <c r="E26" s="40">
        <v>1.5277777777777699E-2</v>
      </c>
      <c r="F26" s="14">
        <v>22</v>
      </c>
      <c r="G26" s="28">
        <v>22</v>
      </c>
      <c r="I26" s="27">
        <v>22</v>
      </c>
      <c r="J26" s="28">
        <v>22</v>
      </c>
      <c r="L26" s="40">
        <v>1.4583333333336401E-2</v>
      </c>
      <c r="M26" s="42">
        <v>21</v>
      </c>
      <c r="N26" s="28">
        <v>577</v>
      </c>
      <c r="P26" s="40">
        <v>1.4583333333333301E-2</v>
      </c>
      <c r="Q26" s="14">
        <v>21</v>
      </c>
      <c r="R26" s="28">
        <v>670</v>
      </c>
    </row>
    <row r="27" spans="2:18">
      <c r="B27" s="27">
        <v>23</v>
      </c>
      <c r="C27" s="28">
        <v>121</v>
      </c>
      <c r="E27" s="40">
        <v>1.59722222222222E-2</v>
      </c>
      <c r="F27" s="14">
        <v>23</v>
      </c>
      <c r="G27" s="28">
        <v>23</v>
      </c>
      <c r="I27" s="27">
        <v>23</v>
      </c>
      <c r="J27" s="28">
        <v>23</v>
      </c>
      <c r="L27" s="41">
        <v>1.5277777777780799E-2</v>
      </c>
      <c r="M27" s="42">
        <v>22</v>
      </c>
      <c r="N27" s="28">
        <v>574</v>
      </c>
      <c r="P27" s="40">
        <v>1.52777777777778E-2</v>
      </c>
      <c r="Q27" s="14">
        <v>22</v>
      </c>
      <c r="R27" s="28">
        <v>667</v>
      </c>
    </row>
    <row r="28" spans="2:18">
      <c r="B28" s="27">
        <v>24</v>
      </c>
      <c r="C28" s="28">
        <v>128</v>
      </c>
      <c r="E28" s="40">
        <v>1.6666666666666601E-2</v>
      </c>
      <c r="F28" s="14">
        <v>24</v>
      </c>
      <c r="G28" s="28">
        <v>24</v>
      </c>
      <c r="I28" s="27">
        <v>24</v>
      </c>
      <c r="J28" s="28">
        <v>24</v>
      </c>
      <c r="L28" s="40">
        <v>1.5972222222225201E-2</v>
      </c>
      <c r="M28" s="43">
        <v>23</v>
      </c>
      <c r="N28" s="28">
        <v>571</v>
      </c>
      <c r="P28" s="40">
        <v>1.59722222222222E-2</v>
      </c>
      <c r="Q28" s="14">
        <v>23</v>
      </c>
      <c r="R28" s="28">
        <v>664</v>
      </c>
    </row>
    <row r="29" spans="2:18">
      <c r="B29" s="27">
        <v>25</v>
      </c>
      <c r="C29" s="28">
        <v>135</v>
      </c>
      <c r="E29" s="40">
        <v>1.7361111111111101E-2</v>
      </c>
      <c r="F29" s="14">
        <v>25</v>
      </c>
      <c r="G29" s="28">
        <v>25</v>
      </c>
      <c r="I29" s="27">
        <v>25</v>
      </c>
      <c r="J29" s="28">
        <v>25</v>
      </c>
      <c r="L29" s="40">
        <v>1.6666666666669602E-2</v>
      </c>
      <c r="M29" s="42">
        <v>24</v>
      </c>
      <c r="N29" s="28">
        <v>568</v>
      </c>
      <c r="P29" s="40">
        <v>1.6666666666666701E-2</v>
      </c>
      <c r="Q29" s="14">
        <v>24</v>
      </c>
      <c r="R29" s="28">
        <v>661</v>
      </c>
    </row>
    <row r="30" spans="2:18">
      <c r="B30" s="27">
        <v>26</v>
      </c>
      <c r="C30" s="28">
        <v>142</v>
      </c>
      <c r="E30" s="40">
        <v>1.8055555555555498E-2</v>
      </c>
      <c r="F30" s="14">
        <v>26</v>
      </c>
      <c r="G30" s="28">
        <v>26</v>
      </c>
      <c r="I30" s="27">
        <v>26</v>
      </c>
      <c r="J30" s="28">
        <v>26</v>
      </c>
      <c r="L30" s="40">
        <v>1.7361111111113998E-2</v>
      </c>
      <c r="M30" s="42">
        <v>25</v>
      </c>
      <c r="N30" s="28">
        <v>565</v>
      </c>
      <c r="P30" s="40">
        <v>1.7361111111111101E-2</v>
      </c>
      <c r="Q30" s="14">
        <v>25</v>
      </c>
      <c r="R30" s="28">
        <v>658</v>
      </c>
    </row>
    <row r="31" spans="2:18">
      <c r="B31" s="27">
        <v>27</v>
      </c>
      <c r="C31" s="28">
        <v>149</v>
      </c>
      <c r="E31" s="40">
        <v>1.8749999999999999E-2</v>
      </c>
      <c r="F31" s="14">
        <v>27</v>
      </c>
      <c r="G31" s="28">
        <v>27</v>
      </c>
      <c r="I31" s="27">
        <v>27</v>
      </c>
      <c r="J31" s="28">
        <v>27</v>
      </c>
      <c r="L31" s="41">
        <v>1.8055555555558399E-2</v>
      </c>
      <c r="M31" s="42">
        <v>26</v>
      </c>
      <c r="N31" s="28">
        <v>562</v>
      </c>
      <c r="P31" s="40">
        <v>1.8055555555555599E-2</v>
      </c>
      <c r="Q31" s="14">
        <v>26</v>
      </c>
      <c r="R31" s="28">
        <v>655</v>
      </c>
    </row>
    <row r="32" spans="2:18">
      <c r="B32" s="27">
        <v>28</v>
      </c>
      <c r="C32" s="28">
        <v>156</v>
      </c>
      <c r="E32" s="40">
        <v>1.94444444444444E-2</v>
      </c>
      <c r="F32" s="14">
        <v>28</v>
      </c>
      <c r="G32" s="28">
        <v>28</v>
      </c>
      <c r="I32" s="27">
        <v>28</v>
      </c>
      <c r="J32" s="28">
        <v>28</v>
      </c>
      <c r="L32" s="40">
        <v>1.8750000000002799E-2</v>
      </c>
      <c r="M32" s="42">
        <v>27</v>
      </c>
      <c r="N32" s="28">
        <v>559</v>
      </c>
      <c r="P32" s="40">
        <v>1.8749999999999999E-2</v>
      </c>
      <c r="Q32" s="14">
        <v>27</v>
      </c>
      <c r="R32" s="28">
        <v>652</v>
      </c>
    </row>
    <row r="33" spans="2:18">
      <c r="B33" s="27">
        <v>29</v>
      </c>
      <c r="C33" s="28">
        <v>163</v>
      </c>
      <c r="E33" s="40">
        <v>2.01388888888888E-2</v>
      </c>
      <c r="F33" s="14">
        <v>29</v>
      </c>
      <c r="G33" s="28">
        <v>29</v>
      </c>
      <c r="I33" s="27">
        <v>29</v>
      </c>
      <c r="J33" s="28">
        <v>29</v>
      </c>
      <c r="L33" s="40">
        <v>1.9444444444447199E-2</v>
      </c>
      <c r="M33" s="43">
        <v>28</v>
      </c>
      <c r="N33" s="28">
        <v>556</v>
      </c>
      <c r="P33" s="40">
        <v>1.94444444444444E-2</v>
      </c>
      <c r="Q33" s="14">
        <v>28</v>
      </c>
      <c r="R33" s="28">
        <v>649</v>
      </c>
    </row>
    <row r="34" spans="2:18">
      <c r="B34" s="27">
        <v>30</v>
      </c>
      <c r="C34" s="28">
        <v>170</v>
      </c>
      <c r="E34" s="40">
        <v>2.0833333333333301E-2</v>
      </c>
      <c r="F34" s="14">
        <v>30</v>
      </c>
      <c r="G34" s="28">
        <v>30</v>
      </c>
      <c r="I34" s="27">
        <v>30</v>
      </c>
      <c r="J34" s="28">
        <v>30</v>
      </c>
      <c r="L34" s="41">
        <v>2.01388888888916E-2</v>
      </c>
      <c r="M34" s="42">
        <v>29</v>
      </c>
      <c r="N34" s="28">
        <v>553</v>
      </c>
      <c r="P34" s="40">
        <v>2.0138888888888901E-2</v>
      </c>
      <c r="Q34" s="14">
        <v>29</v>
      </c>
      <c r="R34" s="28">
        <v>646</v>
      </c>
    </row>
    <row r="35" spans="2:18">
      <c r="B35" s="27">
        <v>31</v>
      </c>
      <c r="C35" s="28">
        <v>177</v>
      </c>
      <c r="E35" s="40">
        <v>2.1527777777777701E-2</v>
      </c>
      <c r="F35" s="14">
        <v>31</v>
      </c>
      <c r="G35" s="28">
        <v>31</v>
      </c>
      <c r="I35" s="27">
        <v>31</v>
      </c>
      <c r="J35" s="28">
        <v>31</v>
      </c>
      <c r="L35" s="40">
        <v>2.0833333333336E-2</v>
      </c>
      <c r="M35" s="42">
        <v>30</v>
      </c>
      <c r="N35" s="28">
        <v>550</v>
      </c>
      <c r="P35" s="40">
        <v>2.0833333333333301E-2</v>
      </c>
      <c r="Q35" s="14">
        <v>30</v>
      </c>
      <c r="R35" s="28">
        <v>643</v>
      </c>
    </row>
    <row r="36" spans="2:18">
      <c r="B36" s="27">
        <v>32</v>
      </c>
      <c r="C36" s="28">
        <v>184</v>
      </c>
      <c r="E36" s="40">
        <v>2.2222222222222199E-2</v>
      </c>
      <c r="F36" s="14">
        <v>32</v>
      </c>
      <c r="G36" s="28">
        <v>32</v>
      </c>
      <c r="I36" s="27">
        <v>32</v>
      </c>
      <c r="J36" s="28">
        <v>32</v>
      </c>
      <c r="L36" s="41">
        <v>2.1527777777780401E-2</v>
      </c>
      <c r="M36" s="42">
        <v>31</v>
      </c>
      <c r="N36" s="28">
        <v>547</v>
      </c>
      <c r="P36" s="40">
        <v>2.1527777777777798E-2</v>
      </c>
      <c r="Q36" s="14">
        <v>31</v>
      </c>
      <c r="R36" s="28">
        <v>640</v>
      </c>
    </row>
    <row r="37" spans="2:18">
      <c r="B37" s="27">
        <v>33</v>
      </c>
      <c r="C37" s="28">
        <v>191</v>
      </c>
      <c r="E37" s="40">
        <v>2.2916666666666599E-2</v>
      </c>
      <c r="F37" s="14">
        <v>33</v>
      </c>
      <c r="G37" s="28">
        <v>33</v>
      </c>
      <c r="I37" s="27">
        <v>33</v>
      </c>
      <c r="J37" s="28">
        <v>33</v>
      </c>
      <c r="L37" s="40">
        <v>2.2222222222224801E-2</v>
      </c>
      <c r="M37" s="43">
        <v>32</v>
      </c>
      <c r="N37" s="28">
        <v>544</v>
      </c>
      <c r="P37" s="40">
        <v>2.2222222222222199E-2</v>
      </c>
      <c r="Q37" s="14">
        <v>32</v>
      </c>
      <c r="R37" s="28">
        <v>637</v>
      </c>
    </row>
    <row r="38" spans="2:18">
      <c r="B38" s="27">
        <v>34</v>
      </c>
      <c r="C38" s="28">
        <v>198</v>
      </c>
      <c r="E38" s="40">
        <v>2.36111111111111E-2</v>
      </c>
      <c r="F38" s="14">
        <v>34</v>
      </c>
      <c r="G38" s="28">
        <v>34</v>
      </c>
      <c r="I38" s="27">
        <v>34</v>
      </c>
      <c r="J38" s="28">
        <v>34</v>
      </c>
      <c r="L38" s="40">
        <v>2.2916666666669201E-2</v>
      </c>
      <c r="M38" s="42">
        <v>33</v>
      </c>
      <c r="N38" s="28">
        <v>541</v>
      </c>
      <c r="P38" s="40">
        <v>2.29166666666667E-2</v>
      </c>
      <c r="Q38" s="14">
        <v>33</v>
      </c>
      <c r="R38" s="28">
        <v>634</v>
      </c>
    </row>
    <row r="39" spans="2:18">
      <c r="B39" s="27">
        <v>35</v>
      </c>
      <c r="C39" s="28">
        <v>205</v>
      </c>
      <c r="E39" s="40">
        <v>2.43055555555555E-2</v>
      </c>
      <c r="F39" s="14">
        <v>35</v>
      </c>
      <c r="G39" s="28">
        <v>35</v>
      </c>
      <c r="I39" s="27">
        <v>35</v>
      </c>
      <c r="J39" s="28">
        <v>35</v>
      </c>
      <c r="L39" s="41">
        <v>2.3611111111113602E-2</v>
      </c>
      <c r="M39" s="42">
        <v>34</v>
      </c>
      <c r="N39" s="28">
        <v>538</v>
      </c>
      <c r="P39" s="40">
        <v>2.36111111111111E-2</v>
      </c>
      <c r="Q39" s="14">
        <v>34</v>
      </c>
      <c r="R39" s="28">
        <v>631</v>
      </c>
    </row>
    <row r="40" spans="2:18">
      <c r="B40" s="27">
        <v>36</v>
      </c>
      <c r="C40" s="28">
        <v>212</v>
      </c>
      <c r="E40" s="40">
        <v>2.5000000000000001E-2</v>
      </c>
      <c r="F40" s="14">
        <v>36</v>
      </c>
      <c r="G40" s="28">
        <v>36</v>
      </c>
      <c r="I40" s="27">
        <v>36</v>
      </c>
      <c r="J40" s="28">
        <v>36</v>
      </c>
      <c r="L40" s="40">
        <v>2.4305555555557998E-2</v>
      </c>
      <c r="M40" s="42">
        <v>35</v>
      </c>
      <c r="N40" s="28">
        <v>535</v>
      </c>
      <c r="P40" s="40">
        <v>2.4305555555555601E-2</v>
      </c>
      <c r="Q40" s="14">
        <v>35</v>
      </c>
      <c r="R40" s="28">
        <v>628</v>
      </c>
    </row>
    <row r="41" spans="2:18">
      <c r="B41" s="27">
        <v>37</v>
      </c>
      <c r="C41" s="28">
        <v>219</v>
      </c>
      <c r="E41" s="40">
        <v>2.5694444444444402E-2</v>
      </c>
      <c r="F41" s="14">
        <v>37</v>
      </c>
      <c r="G41" s="28">
        <v>37</v>
      </c>
      <c r="I41" s="27">
        <v>37</v>
      </c>
      <c r="J41" s="28">
        <v>37</v>
      </c>
      <c r="L41" s="41">
        <v>2.5000000000002399E-2</v>
      </c>
      <c r="M41" s="43">
        <v>36</v>
      </c>
      <c r="N41" s="28">
        <v>532</v>
      </c>
      <c r="P41" s="40">
        <v>2.5000000000000001E-2</v>
      </c>
      <c r="Q41" s="14">
        <v>36</v>
      </c>
      <c r="R41" s="28">
        <v>625</v>
      </c>
    </row>
    <row r="42" spans="2:18">
      <c r="B42" s="27">
        <v>38</v>
      </c>
      <c r="C42" s="28">
        <v>226</v>
      </c>
      <c r="E42" s="40">
        <v>2.6388888888888799E-2</v>
      </c>
      <c r="F42" s="14">
        <v>38</v>
      </c>
      <c r="G42" s="28">
        <v>38</v>
      </c>
      <c r="I42" s="27">
        <v>38</v>
      </c>
      <c r="J42" s="28">
        <v>38</v>
      </c>
      <c r="L42" s="40">
        <v>2.5694444444446799E-2</v>
      </c>
      <c r="M42" s="42">
        <v>37</v>
      </c>
      <c r="N42" s="28">
        <v>529</v>
      </c>
      <c r="P42" s="40">
        <v>2.5694444444444402E-2</v>
      </c>
      <c r="Q42" s="14">
        <v>37</v>
      </c>
      <c r="R42" s="28">
        <v>622</v>
      </c>
    </row>
    <row r="43" spans="2:18">
      <c r="B43" s="27">
        <v>39</v>
      </c>
      <c r="C43" s="28">
        <v>233</v>
      </c>
      <c r="E43" s="40">
        <v>2.70833333333333E-2</v>
      </c>
      <c r="F43" s="14">
        <v>39</v>
      </c>
      <c r="G43" s="28">
        <v>39</v>
      </c>
      <c r="I43" s="27">
        <v>39</v>
      </c>
      <c r="J43" s="28">
        <v>39</v>
      </c>
      <c r="L43" s="40">
        <v>2.6388888888891199E-2</v>
      </c>
      <c r="M43" s="42">
        <v>38</v>
      </c>
      <c r="N43" s="28">
        <v>526</v>
      </c>
      <c r="P43" s="40">
        <v>2.6388888888888899E-2</v>
      </c>
      <c r="Q43" s="14">
        <v>38</v>
      </c>
      <c r="R43" s="28">
        <v>619</v>
      </c>
    </row>
    <row r="44" spans="2:18">
      <c r="B44" s="27">
        <v>40</v>
      </c>
      <c r="C44" s="28">
        <v>240</v>
      </c>
      <c r="E44" s="40">
        <v>2.77777777777777E-2</v>
      </c>
      <c r="F44" s="14">
        <v>40</v>
      </c>
      <c r="G44" s="28">
        <v>40</v>
      </c>
      <c r="I44" s="27">
        <v>40</v>
      </c>
      <c r="J44" s="28">
        <v>40</v>
      </c>
      <c r="L44" s="41">
        <v>2.70833333333356E-2</v>
      </c>
      <c r="M44" s="42">
        <v>39</v>
      </c>
      <c r="N44" s="28">
        <v>523</v>
      </c>
      <c r="P44" s="40">
        <v>2.70833333333333E-2</v>
      </c>
      <c r="Q44" s="14">
        <v>39</v>
      </c>
      <c r="R44" s="28">
        <v>616</v>
      </c>
    </row>
    <row r="45" spans="2:18">
      <c r="B45" s="27">
        <v>41</v>
      </c>
      <c r="C45" s="28">
        <v>247</v>
      </c>
      <c r="E45" s="40">
        <v>2.8472222222222201E-2</v>
      </c>
      <c r="F45" s="14">
        <v>41</v>
      </c>
      <c r="G45" s="28">
        <v>42</v>
      </c>
      <c r="I45" s="27">
        <v>41</v>
      </c>
      <c r="J45" s="28">
        <v>41</v>
      </c>
      <c r="L45" s="40">
        <v>2.777777777778E-2</v>
      </c>
      <c r="M45" s="43">
        <v>40</v>
      </c>
      <c r="N45" s="28">
        <v>520</v>
      </c>
      <c r="P45" s="40">
        <v>2.7777777777777801E-2</v>
      </c>
      <c r="Q45" s="14">
        <v>40</v>
      </c>
      <c r="R45" s="28">
        <v>613</v>
      </c>
    </row>
    <row r="46" spans="2:18">
      <c r="B46" s="27">
        <v>42</v>
      </c>
      <c r="C46" s="28">
        <v>254</v>
      </c>
      <c r="E46" s="40">
        <v>2.9166666666666601E-2</v>
      </c>
      <c r="F46" s="14">
        <v>42</v>
      </c>
      <c r="G46" s="28">
        <v>44</v>
      </c>
      <c r="I46" s="27">
        <v>42</v>
      </c>
      <c r="J46" s="28">
        <v>42</v>
      </c>
      <c r="L46" s="41">
        <v>2.84722222222244E-2</v>
      </c>
      <c r="M46" s="42">
        <v>41</v>
      </c>
      <c r="N46" s="28">
        <v>517</v>
      </c>
      <c r="P46" s="40">
        <v>2.8472222222222201E-2</v>
      </c>
      <c r="Q46" s="14">
        <v>41</v>
      </c>
      <c r="R46" s="28">
        <v>610</v>
      </c>
    </row>
    <row r="47" spans="2:18">
      <c r="B47" s="27">
        <v>43</v>
      </c>
      <c r="C47" s="28">
        <v>261</v>
      </c>
      <c r="E47" s="40">
        <v>2.9861111111111099E-2</v>
      </c>
      <c r="F47" s="14">
        <v>43</v>
      </c>
      <c r="G47" s="28">
        <v>46</v>
      </c>
      <c r="I47" s="27">
        <v>43</v>
      </c>
      <c r="J47" s="28">
        <v>43</v>
      </c>
      <c r="L47" s="40">
        <v>2.9166666666668801E-2</v>
      </c>
      <c r="M47" s="42">
        <v>42</v>
      </c>
      <c r="N47" s="28">
        <v>514</v>
      </c>
      <c r="P47" s="40">
        <v>2.9166666666666698E-2</v>
      </c>
      <c r="Q47" s="14">
        <v>42</v>
      </c>
      <c r="R47" s="28">
        <v>607</v>
      </c>
    </row>
    <row r="48" spans="2:18">
      <c r="B48" s="27">
        <v>44</v>
      </c>
      <c r="C48" s="28">
        <v>268</v>
      </c>
      <c r="E48" s="40">
        <v>3.0555555555555499E-2</v>
      </c>
      <c r="F48" s="14">
        <v>44</v>
      </c>
      <c r="G48" s="28">
        <v>48</v>
      </c>
      <c r="I48" s="27">
        <v>44</v>
      </c>
      <c r="J48" s="28">
        <v>44</v>
      </c>
      <c r="L48" s="40">
        <v>2.9861111111113201E-2</v>
      </c>
      <c r="M48" s="42">
        <v>43</v>
      </c>
      <c r="N48" s="28">
        <v>511</v>
      </c>
      <c r="P48" s="40">
        <v>2.9861111111111099E-2</v>
      </c>
      <c r="Q48" s="14">
        <v>43</v>
      </c>
      <c r="R48" s="28">
        <v>604</v>
      </c>
    </row>
    <row r="49" spans="2:18">
      <c r="B49" s="27">
        <v>45</v>
      </c>
      <c r="C49" s="28">
        <v>275</v>
      </c>
      <c r="E49" s="40">
        <v>3.125E-2</v>
      </c>
      <c r="F49" s="14">
        <v>45</v>
      </c>
      <c r="G49" s="28">
        <v>50</v>
      </c>
      <c r="I49" s="27">
        <v>45</v>
      </c>
      <c r="J49" s="28">
        <v>45</v>
      </c>
      <c r="L49" s="41">
        <v>3.0555555555557602E-2</v>
      </c>
      <c r="M49" s="43">
        <v>44</v>
      </c>
      <c r="N49" s="28">
        <v>508</v>
      </c>
      <c r="P49" s="40">
        <v>3.05555555555556E-2</v>
      </c>
      <c r="Q49" s="14">
        <v>44</v>
      </c>
      <c r="R49" s="28">
        <v>601</v>
      </c>
    </row>
    <row r="50" spans="2:18">
      <c r="B50" s="44">
        <v>46</v>
      </c>
      <c r="C50" s="28">
        <v>282</v>
      </c>
      <c r="E50" s="40">
        <v>3.19444444444444E-2</v>
      </c>
      <c r="F50" s="14">
        <v>46</v>
      </c>
      <c r="G50" s="28">
        <v>52</v>
      </c>
      <c r="I50" s="27">
        <v>46</v>
      </c>
      <c r="J50" s="28">
        <v>46</v>
      </c>
      <c r="L50" s="40">
        <v>3.1250000000001998E-2</v>
      </c>
      <c r="M50" s="42">
        <v>45</v>
      </c>
      <c r="N50" s="28">
        <v>505</v>
      </c>
      <c r="P50" s="40">
        <v>3.125E-2</v>
      </c>
      <c r="Q50" s="14">
        <v>45</v>
      </c>
      <c r="R50" s="28">
        <v>598</v>
      </c>
    </row>
    <row r="51" spans="2:18">
      <c r="B51" s="44">
        <v>47</v>
      </c>
      <c r="C51" s="28">
        <v>289</v>
      </c>
      <c r="E51" s="40">
        <v>3.2638888888888801E-2</v>
      </c>
      <c r="F51" s="14">
        <v>47</v>
      </c>
      <c r="G51" s="28">
        <v>54</v>
      </c>
      <c r="I51" s="27">
        <v>47</v>
      </c>
      <c r="J51" s="28">
        <v>47</v>
      </c>
      <c r="L51" s="41">
        <v>3.1944444444446399E-2</v>
      </c>
      <c r="M51" s="42">
        <v>46</v>
      </c>
      <c r="N51" s="28">
        <v>502</v>
      </c>
      <c r="P51" s="40">
        <v>3.19444444444444E-2</v>
      </c>
      <c r="Q51" s="14">
        <v>46</v>
      </c>
      <c r="R51" s="28">
        <v>595</v>
      </c>
    </row>
    <row r="52" spans="2:18">
      <c r="B52" s="44">
        <v>48</v>
      </c>
      <c r="C52" s="28">
        <v>296</v>
      </c>
      <c r="E52" s="40">
        <v>3.3333333333333298E-2</v>
      </c>
      <c r="F52" s="14">
        <v>48</v>
      </c>
      <c r="G52" s="28">
        <v>56</v>
      </c>
      <c r="I52" s="27">
        <v>48</v>
      </c>
      <c r="J52" s="28">
        <v>48</v>
      </c>
      <c r="L52" s="40">
        <v>3.2638888888890799E-2</v>
      </c>
      <c r="M52" s="42">
        <v>47</v>
      </c>
      <c r="N52" s="28">
        <v>499</v>
      </c>
      <c r="P52" s="40">
        <v>3.2638888888888898E-2</v>
      </c>
      <c r="Q52" s="14">
        <v>47</v>
      </c>
      <c r="R52" s="28">
        <v>592</v>
      </c>
    </row>
    <row r="53" spans="2:18">
      <c r="B53" s="44">
        <v>49</v>
      </c>
      <c r="C53" s="28">
        <v>303</v>
      </c>
      <c r="E53" s="40">
        <v>3.4027777777777699E-2</v>
      </c>
      <c r="F53" s="14">
        <v>49</v>
      </c>
      <c r="G53" s="28">
        <v>58</v>
      </c>
      <c r="I53" s="27">
        <v>49</v>
      </c>
      <c r="J53" s="28">
        <v>49</v>
      </c>
      <c r="L53" s="40">
        <v>3.3333333333335199E-2</v>
      </c>
      <c r="M53" s="43">
        <v>48</v>
      </c>
      <c r="N53" s="28">
        <v>496</v>
      </c>
      <c r="P53" s="40">
        <v>3.3333333333333298E-2</v>
      </c>
      <c r="Q53" s="14">
        <v>48</v>
      </c>
      <c r="R53" s="28">
        <v>589</v>
      </c>
    </row>
    <row r="54" spans="2:18" ht="16" thickBot="1">
      <c r="B54" s="45">
        <v>50</v>
      </c>
      <c r="C54" s="31">
        <v>310</v>
      </c>
      <c r="E54" s="40">
        <v>3.4722222222222203E-2</v>
      </c>
      <c r="F54" s="14">
        <v>50</v>
      </c>
      <c r="G54" s="28">
        <v>60</v>
      </c>
      <c r="I54" s="27">
        <v>50</v>
      </c>
      <c r="J54" s="28">
        <v>50</v>
      </c>
      <c r="L54" s="41">
        <v>3.40277777777796E-2</v>
      </c>
      <c r="M54" s="42">
        <v>49</v>
      </c>
      <c r="N54" s="28">
        <v>493</v>
      </c>
      <c r="P54" s="40">
        <v>3.4027777777777803E-2</v>
      </c>
      <c r="Q54" s="14">
        <v>49</v>
      </c>
      <c r="R54" s="28">
        <v>586</v>
      </c>
    </row>
    <row r="55" spans="2:18">
      <c r="E55" s="40">
        <v>3.5416666666666603E-2</v>
      </c>
      <c r="F55" s="14">
        <v>51</v>
      </c>
      <c r="G55" s="28">
        <v>62</v>
      </c>
      <c r="I55" s="27">
        <v>51</v>
      </c>
      <c r="J55" s="28">
        <v>51</v>
      </c>
      <c r="L55" s="40">
        <v>3.4722222222224E-2</v>
      </c>
      <c r="M55" s="42">
        <v>50</v>
      </c>
      <c r="N55" s="28">
        <v>490</v>
      </c>
      <c r="P55" s="40">
        <v>3.4722222222222203E-2</v>
      </c>
      <c r="Q55" s="14">
        <v>50</v>
      </c>
      <c r="R55" s="28">
        <v>583</v>
      </c>
    </row>
    <row r="56" spans="2:18">
      <c r="E56" s="40">
        <v>3.6111111111111101E-2</v>
      </c>
      <c r="F56" s="14">
        <v>52</v>
      </c>
      <c r="G56" s="28">
        <v>64</v>
      </c>
      <c r="I56" s="27">
        <v>52</v>
      </c>
      <c r="J56" s="28">
        <v>52</v>
      </c>
      <c r="L56" s="41">
        <v>3.54166666666684E-2</v>
      </c>
      <c r="M56" s="42">
        <v>51</v>
      </c>
      <c r="N56" s="28">
        <v>487</v>
      </c>
      <c r="P56" s="40">
        <v>3.54166666666667E-2</v>
      </c>
      <c r="Q56" s="14">
        <v>51</v>
      </c>
      <c r="R56" s="28">
        <v>580</v>
      </c>
    </row>
    <row r="57" spans="2:18">
      <c r="E57" s="40">
        <v>3.6805555555555501E-2</v>
      </c>
      <c r="F57" s="14">
        <v>53</v>
      </c>
      <c r="G57" s="28">
        <v>66</v>
      </c>
      <c r="I57" s="27">
        <v>53</v>
      </c>
      <c r="J57" s="28">
        <v>53</v>
      </c>
      <c r="L57" s="40">
        <v>3.6111111111112801E-2</v>
      </c>
      <c r="M57" s="43">
        <v>52</v>
      </c>
      <c r="N57" s="28">
        <v>484</v>
      </c>
      <c r="P57" s="40">
        <v>3.6111111111111101E-2</v>
      </c>
      <c r="Q57" s="14">
        <v>52</v>
      </c>
      <c r="R57" s="28">
        <v>577</v>
      </c>
    </row>
    <row r="58" spans="2:18">
      <c r="E58" s="40">
        <v>3.7499999999999999E-2</v>
      </c>
      <c r="F58" s="14">
        <v>54</v>
      </c>
      <c r="G58" s="28">
        <v>68</v>
      </c>
      <c r="I58" s="27">
        <v>54</v>
      </c>
      <c r="J58" s="28">
        <v>54</v>
      </c>
      <c r="L58" s="40">
        <v>3.6805555555557201E-2</v>
      </c>
      <c r="M58" s="42">
        <v>53</v>
      </c>
      <c r="N58" s="28">
        <v>481</v>
      </c>
      <c r="P58" s="40">
        <v>3.6805555555555598E-2</v>
      </c>
      <c r="Q58" s="14">
        <v>53</v>
      </c>
      <c r="R58" s="28">
        <v>574</v>
      </c>
    </row>
    <row r="59" spans="2:18">
      <c r="E59" s="40">
        <v>3.8194444444444399E-2</v>
      </c>
      <c r="F59" s="14">
        <v>55</v>
      </c>
      <c r="G59" s="28">
        <v>70</v>
      </c>
      <c r="I59" s="27">
        <v>55</v>
      </c>
      <c r="J59" s="28">
        <v>55</v>
      </c>
      <c r="L59" s="41">
        <v>3.7500000000001601E-2</v>
      </c>
      <c r="M59" s="42">
        <v>54</v>
      </c>
      <c r="N59" s="28">
        <v>478</v>
      </c>
      <c r="P59" s="40">
        <v>3.7499999999999999E-2</v>
      </c>
      <c r="Q59" s="14">
        <v>54</v>
      </c>
      <c r="R59" s="28">
        <v>571</v>
      </c>
    </row>
    <row r="60" spans="2:18">
      <c r="E60" s="40">
        <v>3.8888888888888799E-2</v>
      </c>
      <c r="F60" s="14">
        <v>56</v>
      </c>
      <c r="G60" s="28">
        <v>72</v>
      </c>
      <c r="I60" s="27">
        <v>56</v>
      </c>
      <c r="J60" s="28">
        <v>56</v>
      </c>
      <c r="L60" s="40">
        <v>3.8194444444446002E-2</v>
      </c>
      <c r="M60" s="42">
        <v>55</v>
      </c>
      <c r="N60" s="28">
        <v>475</v>
      </c>
      <c r="P60" s="40">
        <v>3.8194444444444399E-2</v>
      </c>
      <c r="Q60" s="14">
        <v>55</v>
      </c>
      <c r="R60" s="28">
        <v>568</v>
      </c>
    </row>
    <row r="61" spans="2:18">
      <c r="E61" s="40">
        <v>3.9583333333333297E-2</v>
      </c>
      <c r="F61" s="14">
        <v>57</v>
      </c>
      <c r="G61" s="28">
        <v>74</v>
      </c>
      <c r="I61" s="27">
        <v>57</v>
      </c>
      <c r="J61" s="28">
        <v>57</v>
      </c>
      <c r="L61" s="41">
        <v>3.8888888888890402E-2</v>
      </c>
      <c r="M61" s="43">
        <v>56</v>
      </c>
      <c r="N61" s="28">
        <v>472</v>
      </c>
      <c r="P61" s="40">
        <v>3.8888888888888903E-2</v>
      </c>
      <c r="Q61" s="14">
        <v>56</v>
      </c>
      <c r="R61" s="28">
        <v>565</v>
      </c>
    </row>
    <row r="62" spans="2:18">
      <c r="E62" s="40">
        <v>4.0277777777777697E-2</v>
      </c>
      <c r="F62" s="14">
        <v>58</v>
      </c>
      <c r="G62" s="28">
        <v>76</v>
      </c>
      <c r="I62" s="27">
        <v>58</v>
      </c>
      <c r="J62" s="28">
        <v>58</v>
      </c>
      <c r="L62" s="40">
        <v>3.9583333333334803E-2</v>
      </c>
      <c r="M62" s="42">
        <v>57</v>
      </c>
      <c r="N62" s="28">
        <v>469</v>
      </c>
      <c r="P62" s="40">
        <v>3.9583333333333297E-2</v>
      </c>
      <c r="Q62" s="14">
        <v>57</v>
      </c>
      <c r="R62" s="28">
        <v>562</v>
      </c>
    </row>
    <row r="63" spans="2:18">
      <c r="E63" s="40">
        <v>4.0972222222222202E-2</v>
      </c>
      <c r="F63" s="14">
        <v>59</v>
      </c>
      <c r="G63" s="28">
        <v>78</v>
      </c>
      <c r="I63" s="27">
        <v>59</v>
      </c>
      <c r="J63" s="28">
        <v>59</v>
      </c>
      <c r="L63" s="40">
        <v>4.0277777777779203E-2</v>
      </c>
      <c r="M63" s="42">
        <v>58</v>
      </c>
      <c r="N63" s="28">
        <v>466</v>
      </c>
      <c r="P63" s="40">
        <v>4.0277777777777801E-2</v>
      </c>
      <c r="Q63" s="14">
        <v>58</v>
      </c>
      <c r="R63" s="28">
        <v>559</v>
      </c>
    </row>
    <row r="64" spans="2:18">
      <c r="E64" s="40">
        <v>4.1666666666666602E-2</v>
      </c>
      <c r="F64" s="14">
        <v>60</v>
      </c>
      <c r="G64" s="28">
        <v>80</v>
      </c>
      <c r="I64" s="27">
        <v>60</v>
      </c>
      <c r="J64" s="28">
        <v>60</v>
      </c>
      <c r="L64" s="41">
        <v>4.0972222222223603E-2</v>
      </c>
      <c r="M64" s="43">
        <v>59</v>
      </c>
      <c r="N64" s="28">
        <v>463</v>
      </c>
      <c r="P64" s="40">
        <v>4.0972222222222202E-2</v>
      </c>
      <c r="Q64" s="14">
        <v>59</v>
      </c>
      <c r="R64" s="28">
        <v>556</v>
      </c>
    </row>
    <row r="65" spans="5:18">
      <c r="E65" s="40">
        <v>4.2361111111111099E-2</v>
      </c>
      <c r="F65" s="14">
        <v>61</v>
      </c>
      <c r="G65" s="28">
        <v>82</v>
      </c>
      <c r="I65" s="27">
        <v>61</v>
      </c>
      <c r="J65" s="28">
        <v>62</v>
      </c>
      <c r="L65" s="40">
        <v>4.1666666666667997E-2</v>
      </c>
      <c r="M65" s="42">
        <v>60</v>
      </c>
      <c r="N65" s="28">
        <v>460</v>
      </c>
      <c r="P65" s="40">
        <v>4.1666666666666699E-2</v>
      </c>
      <c r="Q65" s="14">
        <v>60</v>
      </c>
      <c r="R65" s="28">
        <v>553</v>
      </c>
    </row>
    <row r="66" spans="5:18">
      <c r="E66" s="40">
        <v>4.30555555555555E-2</v>
      </c>
      <c r="F66" s="14">
        <v>62</v>
      </c>
      <c r="G66" s="28">
        <v>84</v>
      </c>
      <c r="I66" s="27">
        <v>62</v>
      </c>
      <c r="J66" s="28">
        <v>64</v>
      </c>
      <c r="L66" s="40">
        <v>4.2361111111112397E-2</v>
      </c>
      <c r="M66" s="42">
        <v>61</v>
      </c>
      <c r="N66" s="28">
        <v>457</v>
      </c>
      <c r="P66" s="40">
        <v>4.2361111111111099E-2</v>
      </c>
      <c r="Q66" s="14">
        <v>61</v>
      </c>
      <c r="R66" s="28">
        <v>550</v>
      </c>
    </row>
    <row r="67" spans="5:18">
      <c r="E67" s="40">
        <v>4.3749999999999997E-2</v>
      </c>
      <c r="F67" s="14">
        <v>63</v>
      </c>
      <c r="G67" s="28">
        <v>86</v>
      </c>
      <c r="I67" s="27">
        <v>63</v>
      </c>
      <c r="J67" s="28">
        <v>66</v>
      </c>
      <c r="L67" s="41">
        <v>4.3055555555556797E-2</v>
      </c>
      <c r="M67" s="43">
        <v>62</v>
      </c>
      <c r="N67" s="28">
        <v>454</v>
      </c>
      <c r="P67" s="40">
        <v>4.3055555555555597E-2</v>
      </c>
      <c r="Q67" s="14">
        <v>62</v>
      </c>
      <c r="R67" s="28">
        <v>547</v>
      </c>
    </row>
    <row r="68" spans="5:18">
      <c r="E68" s="40">
        <v>4.4444444444444398E-2</v>
      </c>
      <c r="F68" s="14">
        <v>64</v>
      </c>
      <c r="G68" s="28">
        <v>88</v>
      </c>
      <c r="I68" s="27">
        <v>64</v>
      </c>
      <c r="J68" s="28">
        <v>68</v>
      </c>
      <c r="L68" s="40">
        <v>4.3750000000001198E-2</v>
      </c>
      <c r="M68" s="42">
        <v>63</v>
      </c>
      <c r="N68" s="28">
        <v>451</v>
      </c>
      <c r="P68" s="40">
        <v>4.3749999999999997E-2</v>
      </c>
      <c r="Q68" s="14">
        <v>63</v>
      </c>
      <c r="R68" s="28">
        <v>544</v>
      </c>
    </row>
    <row r="69" spans="5:18">
      <c r="E69" s="40">
        <v>4.5138888888888798E-2</v>
      </c>
      <c r="F69" s="14">
        <v>65</v>
      </c>
      <c r="G69" s="28">
        <v>90</v>
      </c>
      <c r="I69" s="27">
        <v>65</v>
      </c>
      <c r="J69" s="28">
        <v>70</v>
      </c>
      <c r="L69" s="40">
        <v>4.4444444444445598E-2</v>
      </c>
      <c r="M69" s="42">
        <v>64</v>
      </c>
      <c r="N69" s="28">
        <v>448</v>
      </c>
      <c r="P69" s="40">
        <v>4.4444444444444398E-2</v>
      </c>
      <c r="Q69" s="14">
        <v>64</v>
      </c>
      <c r="R69" s="28">
        <v>541</v>
      </c>
    </row>
    <row r="70" spans="5:18">
      <c r="E70" s="40">
        <v>4.5833333333333302E-2</v>
      </c>
      <c r="F70" s="14">
        <v>66</v>
      </c>
      <c r="G70" s="28">
        <v>92</v>
      </c>
      <c r="I70" s="27">
        <v>66</v>
      </c>
      <c r="J70" s="28">
        <v>72</v>
      </c>
      <c r="L70" s="41">
        <v>4.5138888888889998E-2</v>
      </c>
      <c r="M70" s="43">
        <v>65</v>
      </c>
      <c r="N70" s="28">
        <v>445</v>
      </c>
      <c r="P70" s="40">
        <v>4.5138888888888902E-2</v>
      </c>
      <c r="Q70" s="14">
        <v>65</v>
      </c>
      <c r="R70" s="28">
        <v>538</v>
      </c>
    </row>
    <row r="71" spans="5:18">
      <c r="E71" s="40">
        <v>4.6527777777777703E-2</v>
      </c>
      <c r="F71" s="14">
        <v>67</v>
      </c>
      <c r="G71" s="28">
        <v>94</v>
      </c>
      <c r="I71" s="27">
        <v>67</v>
      </c>
      <c r="J71" s="28">
        <v>74</v>
      </c>
      <c r="L71" s="40">
        <v>4.5833333333334399E-2</v>
      </c>
      <c r="M71" s="42">
        <v>66</v>
      </c>
      <c r="N71" s="28">
        <v>442</v>
      </c>
      <c r="P71" s="40">
        <v>4.5833333333333302E-2</v>
      </c>
      <c r="Q71" s="14">
        <v>66</v>
      </c>
      <c r="R71" s="28">
        <v>535</v>
      </c>
    </row>
    <row r="72" spans="5:18">
      <c r="E72" s="40">
        <v>4.72222222222222E-2</v>
      </c>
      <c r="F72" s="14">
        <v>68</v>
      </c>
      <c r="G72" s="28">
        <v>96</v>
      </c>
      <c r="I72" s="27">
        <v>68</v>
      </c>
      <c r="J72" s="28">
        <v>76</v>
      </c>
      <c r="L72" s="40">
        <v>4.6527777777778799E-2</v>
      </c>
      <c r="M72" s="42">
        <v>67</v>
      </c>
      <c r="N72" s="28">
        <v>439</v>
      </c>
      <c r="P72" s="40">
        <v>4.65277777777778E-2</v>
      </c>
      <c r="Q72" s="14">
        <v>67</v>
      </c>
      <c r="R72" s="28">
        <v>532</v>
      </c>
    </row>
    <row r="73" spans="5:18">
      <c r="E73" s="40">
        <v>4.7916666666666601E-2</v>
      </c>
      <c r="F73" s="14">
        <v>69</v>
      </c>
      <c r="G73" s="28">
        <v>98</v>
      </c>
      <c r="I73" s="27">
        <v>69</v>
      </c>
      <c r="J73" s="28">
        <v>78</v>
      </c>
      <c r="L73" s="41">
        <v>4.7222222222223199E-2</v>
      </c>
      <c r="M73" s="43">
        <v>68</v>
      </c>
      <c r="N73" s="28">
        <v>436</v>
      </c>
      <c r="P73" s="40">
        <v>4.72222222222222E-2</v>
      </c>
      <c r="Q73" s="14">
        <v>68</v>
      </c>
      <c r="R73" s="28">
        <v>529</v>
      </c>
    </row>
    <row r="74" spans="5:18">
      <c r="E74" s="40">
        <v>4.8611111111111098E-2</v>
      </c>
      <c r="F74" s="14">
        <v>70</v>
      </c>
      <c r="G74" s="28">
        <v>100</v>
      </c>
      <c r="I74" s="27">
        <v>70</v>
      </c>
      <c r="J74" s="28">
        <v>80</v>
      </c>
      <c r="L74" s="40">
        <v>4.79166666666676E-2</v>
      </c>
      <c r="M74" s="42">
        <v>69</v>
      </c>
      <c r="N74" s="28">
        <v>433</v>
      </c>
      <c r="P74" s="40">
        <v>4.7916666666666698E-2</v>
      </c>
      <c r="Q74" s="14">
        <v>69</v>
      </c>
      <c r="R74" s="28">
        <v>526</v>
      </c>
    </row>
    <row r="75" spans="5:18">
      <c r="E75" s="40">
        <v>4.9305555555555498E-2</v>
      </c>
      <c r="F75" s="14">
        <v>71</v>
      </c>
      <c r="G75" s="28">
        <v>103</v>
      </c>
      <c r="I75" s="27">
        <v>71</v>
      </c>
      <c r="J75" s="28">
        <v>82</v>
      </c>
      <c r="L75" s="40">
        <v>4.8611111111112E-2</v>
      </c>
      <c r="M75" s="42">
        <v>70</v>
      </c>
      <c r="N75" s="28">
        <v>430</v>
      </c>
      <c r="P75" s="40">
        <v>4.8611111111111098E-2</v>
      </c>
      <c r="Q75" s="14">
        <v>70</v>
      </c>
      <c r="R75" s="28">
        <v>523</v>
      </c>
    </row>
    <row r="76" spans="5:18">
      <c r="E76" s="40">
        <v>0.05</v>
      </c>
      <c r="F76" s="14">
        <v>72</v>
      </c>
      <c r="G76" s="28">
        <v>106</v>
      </c>
      <c r="I76" s="27">
        <v>72</v>
      </c>
      <c r="J76" s="28">
        <v>84</v>
      </c>
      <c r="L76" s="41">
        <v>4.93055555555564E-2</v>
      </c>
      <c r="M76" s="43">
        <v>71</v>
      </c>
      <c r="N76" s="28">
        <v>427</v>
      </c>
      <c r="P76" s="40">
        <v>4.9305555555555602E-2</v>
      </c>
      <c r="Q76" s="14">
        <v>71</v>
      </c>
      <c r="R76" s="28">
        <v>520</v>
      </c>
    </row>
    <row r="77" spans="5:18">
      <c r="E77" s="40">
        <v>5.0694444444444403E-2</v>
      </c>
      <c r="F77" s="14">
        <v>73</v>
      </c>
      <c r="G77" s="28">
        <v>109</v>
      </c>
      <c r="I77" s="27">
        <v>73</v>
      </c>
      <c r="J77" s="28">
        <v>86</v>
      </c>
      <c r="L77" s="40">
        <v>5.0000000000000801E-2</v>
      </c>
      <c r="M77" s="42">
        <v>72</v>
      </c>
      <c r="N77" s="28">
        <v>424</v>
      </c>
      <c r="P77" s="40">
        <v>0.05</v>
      </c>
      <c r="Q77" s="14">
        <v>72</v>
      </c>
      <c r="R77" s="28">
        <v>517</v>
      </c>
    </row>
    <row r="78" spans="5:18">
      <c r="E78" s="40">
        <v>5.1388888888888803E-2</v>
      </c>
      <c r="F78" s="14">
        <v>74</v>
      </c>
      <c r="G78" s="28">
        <v>112</v>
      </c>
      <c r="I78" s="27">
        <v>74</v>
      </c>
      <c r="J78" s="28">
        <v>88</v>
      </c>
      <c r="L78" s="40">
        <v>5.0694444444445201E-2</v>
      </c>
      <c r="M78" s="42">
        <v>73</v>
      </c>
      <c r="N78" s="28">
        <v>421</v>
      </c>
      <c r="P78" s="40">
        <v>5.0694444444444403E-2</v>
      </c>
      <c r="Q78" s="14">
        <v>73</v>
      </c>
      <c r="R78" s="28">
        <v>514</v>
      </c>
    </row>
    <row r="79" spans="5:18">
      <c r="E79" s="40">
        <v>5.2083333333333301E-2</v>
      </c>
      <c r="F79" s="14">
        <v>75</v>
      </c>
      <c r="G79" s="28">
        <v>115</v>
      </c>
      <c r="I79" s="27">
        <v>75</v>
      </c>
      <c r="J79" s="28">
        <v>90</v>
      </c>
      <c r="L79" s="41">
        <v>5.1388888888889601E-2</v>
      </c>
      <c r="M79" s="43">
        <v>74</v>
      </c>
      <c r="N79" s="28">
        <v>418</v>
      </c>
      <c r="P79" s="40">
        <v>5.1388888888888901E-2</v>
      </c>
      <c r="Q79" s="14">
        <v>74</v>
      </c>
      <c r="R79" s="28">
        <v>511</v>
      </c>
    </row>
    <row r="80" spans="5:18">
      <c r="E80" s="40">
        <v>5.2777777777777701E-2</v>
      </c>
      <c r="F80" s="14">
        <v>76</v>
      </c>
      <c r="G80" s="28">
        <v>118</v>
      </c>
      <c r="I80" s="27">
        <v>76</v>
      </c>
      <c r="J80" s="28">
        <v>92</v>
      </c>
      <c r="L80" s="40">
        <v>5.2083333333334002E-2</v>
      </c>
      <c r="M80" s="42">
        <v>75</v>
      </c>
      <c r="N80" s="28">
        <v>415</v>
      </c>
      <c r="P80" s="40">
        <v>5.2083333333333301E-2</v>
      </c>
      <c r="Q80" s="14">
        <v>75</v>
      </c>
      <c r="R80" s="28">
        <v>508</v>
      </c>
    </row>
    <row r="81" spans="5:18">
      <c r="E81" s="40">
        <v>5.3472222222222199E-2</v>
      </c>
      <c r="F81" s="14">
        <v>77</v>
      </c>
      <c r="G81" s="28">
        <v>121</v>
      </c>
      <c r="I81" s="27">
        <v>77</v>
      </c>
      <c r="J81" s="28">
        <v>94</v>
      </c>
      <c r="L81" s="40">
        <v>5.2777777777778402E-2</v>
      </c>
      <c r="M81" s="42">
        <v>76</v>
      </c>
      <c r="N81" s="28">
        <v>412</v>
      </c>
      <c r="P81" s="40">
        <v>5.2777777777777798E-2</v>
      </c>
      <c r="Q81" s="14">
        <v>76</v>
      </c>
      <c r="R81" s="28">
        <v>505</v>
      </c>
    </row>
    <row r="82" spans="5:18">
      <c r="E82" s="40">
        <v>5.4166666666666599E-2</v>
      </c>
      <c r="F82" s="14">
        <v>78</v>
      </c>
      <c r="G82" s="28">
        <v>124</v>
      </c>
      <c r="I82" s="27">
        <v>78</v>
      </c>
      <c r="J82" s="28">
        <v>96</v>
      </c>
      <c r="L82" s="41">
        <v>5.3472222222222802E-2</v>
      </c>
      <c r="M82" s="43">
        <v>77</v>
      </c>
      <c r="N82" s="28">
        <v>409</v>
      </c>
      <c r="P82" s="40">
        <v>5.3472222222222199E-2</v>
      </c>
      <c r="Q82" s="14">
        <v>77</v>
      </c>
      <c r="R82" s="28">
        <v>502</v>
      </c>
    </row>
    <row r="83" spans="5:18">
      <c r="E83" s="40">
        <v>5.4861111111111097E-2</v>
      </c>
      <c r="F83" s="14">
        <v>79</v>
      </c>
      <c r="G83" s="28">
        <v>127</v>
      </c>
      <c r="I83" s="27">
        <v>79</v>
      </c>
      <c r="J83" s="28">
        <v>98</v>
      </c>
      <c r="L83" s="40">
        <v>5.4166666666667203E-2</v>
      </c>
      <c r="M83" s="42">
        <v>78</v>
      </c>
      <c r="N83" s="28">
        <v>406</v>
      </c>
      <c r="P83" s="40">
        <v>5.4166666666666703E-2</v>
      </c>
      <c r="Q83" s="14">
        <v>78</v>
      </c>
      <c r="R83" s="28">
        <v>499</v>
      </c>
    </row>
    <row r="84" spans="5:18">
      <c r="E84" s="40">
        <v>5.5555555555555497E-2</v>
      </c>
      <c r="F84" s="14">
        <v>80</v>
      </c>
      <c r="G84" s="28">
        <v>130</v>
      </c>
      <c r="I84" s="27">
        <v>80</v>
      </c>
      <c r="J84" s="28">
        <v>100</v>
      </c>
      <c r="L84" s="40">
        <v>5.4861111111111603E-2</v>
      </c>
      <c r="M84" s="42">
        <v>79</v>
      </c>
      <c r="N84" s="28">
        <v>403</v>
      </c>
      <c r="P84" s="40">
        <v>5.4861111111111097E-2</v>
      </c>
      <c r="Q84" s="14">
        <v>79</v>
      </c>
      <c r="R84" s="28">
        <v>496</v>
      </c>
    </row>
    <row r="85" spans="5:18">
      <c r="E85" s="40">
        <v>5.6250000000000001E-2</v>
      </c>
      <c r="F85" s="14">
        <v>81</v>
      </c>
      <c r="G85" s="28">
        <v>133</v>
      </c>
      <c r="I85" s="27">
        <v>81</v>
      </c>
      <c r="J85" s="28">
        <v>103</v>
      </c>
      <c r="L85" s="41">
        <v>5.5555555555555997E-2</v>
      </c>
      <c r="M85" s="43">
        <v>80</v>
      </c>
      <c r="N85" s="28">
        <v>400</v>
      </c>
      <c r="P85" s="40">
        <v>5.5555555555555601E-2</v>
      </c>
      <c r="Q85" s="14">
        <v>80</v>
      </c>
      <c r="R85" s="28">
        <v>493</v>
      </c>
    </row>
    <row r="86" spans="5:18">
      <c r="E86" s="40">
        <v>5.6944444444444402E-2</v>
      </c>
      <c r="F86" s="14">
        <v>82</v>
      </c>
      <c r="G86" s="28">
        <v>136</v>
      </c>
      <c r="I86" s="27">
        <v>82</v>
      </c>
      <c r="J86" s="28">
        <v>106</v>
      </c>
      <c r="L86" s="40">
        <v>5.6250000000000397E-2</v>
      </c>
      <c r="M86" s="42">
        <v>81</v>
      </c>
      <c r="N86" s="28">
        <v>397</v>
      </c>
      <c r="P86" s="40">
        <v>5.6250000000000001E-2</v>
      </c>
      <c r="Q86" s="14">
        <v>81</v>
      </c>
      <c r="R86" s="28">
        <v>490</v>
      </c>
    </row>
    <row r="87" spans="5:18">
      <c r="E87" s="40">
        <v>5.7638888888888802E-2</v>
      </c>
      <c r="F87" s="14">
        <v>83</v>
      </c>
      <c r="G87" s="28">
        <v>139</v>
      </c>
      <c r="I87" s="27">
        <v>83</v>
      </c>
      <c r="J87" s="28">
        <v>109</v>
      </c>
      <c r="L87" s="40">
        <v>5.6944444444444797E-2</v>
      </c>
      <c r="M87" s="42">
        <v>82</v>
      </c>
      <c r="N87" s="28">
        <v>394</v>
      </c>
      <c r="P87" s="40">
        <v>5.6944444444444402E-2</v>
      </c>
      <c r="Q87" s="14">
        <v>82</v>
      </c>
      <c r="R87" s="28">
        <v>487</v>
      </c>
    </row>
    <row r="88" spans="5:18">
      <c r="E88" s="40">
        <v>5.83333333333333E-2</v>
      </c>
      <c r="F88" s="14">
        <v>84</v>
      </c>
      <c r="G88" s="28">
        <v>142</v>
      </c>
      <c r="I88" s="27">
        <v>84</v>
      </c>
      <c r="J88" s="28">
        <v>112</v>
      </c>
      <c r="L88" s="41">
        <v>5.7638888888889198E-2</v>
      </c>
      <c r="M88" s="43">
        <v>83</v>
      </c>
      <c r="N88" s="28">
        <v>391</v>
      </c>
      <c r="P88" s="40">
        <v>5.7638888888888899E-2</v>
      </c>
      <c r="Q88" s="14">
        <v>83</v>
      </c>
      <c r="R88" s="28">
        <v>484</v>
      </c>
    </row>
    <row r="89" spans="5:18">
      <c r="E89" s="40">
        <v>5.90277777777777E-2</v>
      </c>
      <c r="F89" s="14">
        <v>85</v>
      </c>
      <c r="G89" s="28">
        <v>145</v>
      </c>
      <c r="I89" s="27">
        <v>85</v>
      </c>
      <c r="J89" s="28">
        <v>115</v>
      </c>
      <c r="L89" s="40">
        <v>5.8333333333333598E-2</v>
      </c>
      <c r="M89" s="42">
        <v>84</v>
      </c>
      <c r="N89" s="28">
        <v>388</v>
      </c>
      <c r="P89" s="40">
        <v>5.83333333333333E-2</v>
      </c>
      <c r="Q89" s="14">
        <v>84</v>
      </c>
      <c r="R89" s="28">
        <v>481</v>
      </c>
    </row>
    <row r="90" spans="5:18">
      <c r="E90" s="40">
        <v>5.9722222222222197E-2</v>
      </c>
      <c r="F90" s="14">
        <v>86</v>
      </c>
      <c r="G90" s="28">
        <v>148</v>
      </c>
      <c r="I90" s="27">
        <v>86</v>
      </c>
      <c r="J90" s="28">
        <v>118</v>
      </c>
      <c r="L90" s="40">
        <v>5.9027777777777998E-2</v>
      </c>
      <c r="M90" s="42">
        <v>85</v>
      </c>
      <c r="N90" s="28">
        <v>385</v>
      </c>
      <c r="P90" s="40">
        <v>5.9027777777777797E-2</v>
      </c>
      <c r="Q90" s="14">
        <v>85</v>
      </c>
      <c r="R90" s="28">
        <v>478</v>
      </c>
    </row>
    <row r="91" spans="5:18">
      <c r="E91" s="40">
        <v>6.0416666666666598E-2</v>
      </c>
      <c r="F91" s="14">
        <v>87</v>
      </c>
      <c r="G91" s="28">
        <v>151</v>
      </c>
      <c r="I91" s="27">
        <v>87</v>
      </c>
      <c r="J91" s="28">
        <v>121</v>
      </c>
      <c r="L91" s="41">
        <v>5.9722222222222399E-2</v>
      </c>
      <c r="M91" s="43">
        <v>86</v>
      </c>
      <c r="N91" s="28">
        <v>382</v>
      </c>
      <c r="P91" s="40">
        <v>5.9722222222222197E-2</v>
      </c>
      <c r="Q91" s="14">
        <v>86</v>
      </c>
      <c r="R91" s="28">
        <v>475</v>
      </c>
    </row>
    <row r="92" spans="5:18">
      <c r="E92" s="40">
        <v>6.1111111111111102E-2</v>
      </c>
      <c r="F92" s="14">
        <v>88</v>
      </c>
      <c r="G92" s="28">
        <v>154</v>
      </c>
      <c r="I92" s="27">
        <v>88</v>
      </c>
      <c r="J92" s="28">
        <v>124</v>
      </c>
      <c r="L92" s="40">
        <v>6.0416666666666799E-2</v>
      </c>
      <c r="M92" s="42">
        <v>87</v>
      </c>
      <c r="N92" s="28">
        <v>379</v>
      </c>
      <c r="P92" s="40">
        <v>6.0416666666666702E-2</v>
      </c>
      <c r="Q92" s="14">
        <v>87</v>
      </c>
      <c r="R92" s="28">
        <v>472</v>
      </c>
    </row>
    <row r="93" spans="5:18">
      <c r="E93" s="40">
        <v>6.1805555555555503E-2</v>
      </c>
      <c r="F93" s="14">
        <v>89</v>
      </c>
      <c r="G93" s="28">
        <v>157</v>
      </c>
      <c r="I93" s="27">
        <v>89</v>
      </c>
      <c r="J93" s="28">
        <v>127</v>
      </c>
      <c r="L93" s="40">
        <v>6.1111111111111199E-2</v>
      </c>
      <c r="M93" s="42">
        <v>88</v>
      </c>
      <c r="N93" s="28">
        <v>376</v>
      </c>
      <c r="P93" s="40">
        <v>6.1111111111111102E-2</v>
      </c>
      <c r="Q93" s="14">
        <v>88</v>
      </c>
      <c r="R93" s="28">
        <v>469</v>
      </c>
    </row>
    <row r="94" spans="5:18">
      <c r="E94" s="40">
        <v>6.25E-2</v>
      </c>
      <c r="F94" s="14">
        <v>90</v>
      </c>
      <c r="G94" s="28">
        <v>160</v>
      </c>
      <c r="I94" s="27">
        <v>90</v>
      </c>
      <c r="J94" s="28">
        <v>130</v>
      </c>
      <c r="L94" s="41">
        <v>6.18055555555556E-2</v>
      </c>
      <c r="M94" s="43">
        <v>89</v>
      </c>
      <c r="N94" s="28">
        <v>373</v>
      </c>
      <c r="P94" s="40">
        <v>6.18055555555556E-2</v>
      </c>
      <c r="Q94" s="14">
        <v>89</v>
      </c>
      <c r="R94" s="28">
        <v>466</v>
      </c>
    </row>
    <row r="95" spans="5:18">
      <c r="E95" s="40">
        <v>6.31944444444444E-2</v>
      </c>
      <c r="F95" s="14">
        <v>91</v>
      </c>
      <c r="G95" s="28">
        <v>163</v>
      </c>
      <c r="I95" s="27">
        <v>91</v>
      </c>
      <c r="J95" s="28">
        <v>133</v>
      </c>
      <c r="L95" s="40">
        <v>6.2500000000000097E-2</v>
      </c>
      <c r="M95" s="42">
        <v>90</v>
      </c>
      <c r="N95" s="28">
        <v>370</v>
      </c>
      <c r="P95" s="40">
        <v>6.25E-2</v>
      </c>
      <c r="Q95" s="14">
        <v>90</v>
      </c>
      <c r="R95" s="28">
        <v>463</v>
      </c>
    </row>
    <row r="96" spans="5:18">
      <c r="E96" s="40">
        <v>6.3888888888888801E-2</v>
      </c>
      <c r="F96" s="14">
        <v>92</v>
      </c>
      <c r="G96" s="28">
        <v>166</v>
      </c>
      <c r="I96" s="27">
        <v>92</v>
      </c>
      <c r="J96" s="28">
        <v>136</v>
      </c>
      <c r="L96" s="40">
        <v>6.3194444444444497E-2</v>
      </c>
      <c r="M96" s="42">
        <v>91</v>
      </c>
      <c r="N96" s="28">
        <v>367</v>
      </c>
      <c r="P96" s="40">
        <v>6.31944444444444E-2</v>
      </c>
      <c r="Q96" s="14">
        <v>91</v>
      </c>
      <c r="R96" s="28">
        <v>460</v>
      </c>
    </row>
    <row r="97" spans="5:18">
      <c r="E97" s="40">
        <v>6.4583333333333298E-2</v>
      </c>
      <c r="F97" s="14">
        <v>93</v>
      </c>
      <c r="G97" s="28">
        <v>169</v>
      </c>
      <c r="I97" s="27">
        <v>93</v>
      </c>
      <c r="J97" s="28">
        <v>139</v>
      </c>
      <c r="L97" s="41">
        <v>6.3888888888888995E-2</v>
      </c>
      <c r="M97" s="43">
        <v>92</v>
      </c>
      <c r="N97" s="28">
        <v>364</v>
      </c>
      <c r="P97" s="40">
        <v>6.3888888888888898E-2</v>
      </c>
      <c r="Q97" s="14">
        <v>92</v>
      </c>
      <c r="R97" s="28">
        <v>457</v>
      </c>
    </row>
    <row r="98" spans="5:18">
      <c r="E98" s="40">
        <v>6.5277777777777699E-2</v>
      </c>
      <c r="F98" s="14">
        <v>94</v>
      </c>
      <c r="G98" s="28">
        <v>172</v>
      </c>
      <c r="I98" s="27">
        <v>94</v>
      </c>
      <c r="J98" s="28">
        <v>142</v>
      </c>
      <c r="L98" s="40">
        <v>6.4583333333333395E-2</v>
      </c>
      <c r="M98" s="42">
        <v>93</v>
      </c>
      <c r="N98" s="28">
        <v>361</v>
      </c>
      <c r="P98" s="40">
        <v>6.4583333333333298E-2</v>
      </c>
      <c r="Q98" s="14">
        <v>93</v>
      </c>
      <c r="R98" s="28">
        <v>454</v>
      </c>
    </row>
    <row r="99" spans="5:18">
      <c r="E99" s="40">
        <v>6.5972222222222196E-2</v>
      </c>
      <c r="F99" s="14">
        <v>95</v>
      </c>
      <c r="G99" s="28">
        <v>175</v>
      </c>
      <c r="I99" s="27">
        <v>95</v>
      </c>
      <c r="J99" s="28">
        <v>145</v>
      </c>
      <c r="L99" s="40">
        <v>6.5277777777777907E-2</v>
      </c>
      <c r="M99" s="42">
        <v>94</v>
      </c>
      <c r="N99" s="28">
        <v>358</v>
      </c>
      <c r="P99" s="40">
        <v>6.5277777777777796E-2</v>
      </c>
      <c r="Q99" s="14">
        <v>94</v>
      </c>
      <c r="R99" s="28">
        <v>451</v>
      </c>
    </row>
    <row r="100" spans="5:18">
      <c r="E100" s="40">
        <v>6.6666666666666596E-2</v>
      </c>
      <c r="F100" s="14">
        <v>96</v>
      </c>
      <c r="G100" s="28">
        <v>178</v>
      </c>
      <c r="I100" s="27">
        <v>96</v>
      </c>
      <c r="J100" s="28">
        <v>148</v>
      </c>
      <c r="L100" s="41">
        <v>6.5972222222222293E-2</v>
      </c>
      <c r="M100" s="43">
        <v>95</v>
      </c>
      <c r="N100" s="28">
        <v>355</v>
      </c>
      <c r="P100" s="40">
        <v>6.5972222222222196E-2</v>
      </c>
      <c r="Q100" s="14">
        <v>95</v>
      </c>
      <c r="R100" s="28">
        <v>448</v>
      </c>
    </row>
    <row r="101" spans="5:18">
      <c r="E101" s="40">
        <v>6.7361111111111094E-2</v>
      </c>
      <c r="F101" s="14">
        <v>97</v>
      </c>
      <c r="G101" s="28">
        <v>181</v>
      </c>
      <c r="I101" s="27">
        <v>97</v>
      </c>
      <c r="J101" s="28">
        <v>151</v>
      </c>
      <c r="L101" s="40">
        <v>6.6666666666666693E-2</v>
      </c>
      <c r="M101" s="42">
        <v>96</v>
      </c>
      <c r="N101" s="28">
        <v>352</v>
      </c>
      <c r="P101" s="40">
        <v>6.6666666666666693E-2</v>
      </c>
      <c r="Q101" s="14">
        <v>96</v>
      </c>
      <c r="R101" s="28">
        <v>445</v>
      </c>
    </row>
    <row r="102" spans="5:18">
      <c r="E102" s="40">
        <v>6.8055555555555494E-2</v>
      </c>
      <c r="F102" s="14">
        <v>98</v>
      </c>
      <c r="G102" s="28">
        <v>184</v>
      </c>
      <c r="I102" s="27">
        <v>98</v>
      </c>
      <c r="J102" s="28">
        <v>154</v>
      </c>
      <c r="L102" s="40">
        <v>6.7361111111111205E-2</v>
      </c>
      <c r="M102" s="42">
        <v>97</v>
      </c>
      <c r="N102" s="28">
        <v>349</v>
      </c>
      <c r="P102" s="40">
        <v>6.7361111111111094E-2</v>
      </c>
      <c r="Q102" s="14">
        <v>97</v>
      </c>
      <c r="R102" s="28">
        <v>442</v>
      </c>
    </row>
    <row r="103" spans="5:18">
      <c r="E103" s="40">
        <v>6.8750000000000006E-2</v>
      </c>
      <c r="F103" s="14">
        <v>99</v>
      </c>
      <c r="G103" s="28">
        <v>187</v>
      </c>
      <c r="I103" s="27">
        <v>99</v>
      </c>
      <c r="J103" s="28">
        <v>157</v>
      </c>
      <c r="L103" s="41">
        <v>6.8055555555555605E-2</v>
      </c>
      <c r="M103" s="43">
        <v>98</v>
      </c>
      <c r="N103" s="28">
        <v>346</v>
      </c>
      <c r="P103" s="40">
        <v>6.8055555555555605E-2</v>
      </c>
      <c r="Q103" s="14">
        <v>98</v>
      </c>
      <c r="R103" s="28">
        <v>439</v>
      </c>
    </row>
    <row r="104" spans="5:18">
      <c r="E104" s="40">
        <v>6.9444444444444406E-2</v>
      </c>
      <c r="F104" s="14">
        <v>100</v>
      </c>
      <c r="G104" s="28">
        <v>190</v>
      </c>
      <c r="I104" s="27">
        <v>100</v>
      </c>
      <c r="J104" s="28">
        <v>160</v>
      </c>
      <c r="L104" s="40">
        <v>6.8750000000000103E-2</v>
      </c>
      <c r="M104" s="42">
        <v>99</v>
      </c>
      <c r="N104" s="28">
        <v>343</v>
      </c>
      <c r="P104" s="40">
        <v>6.8750000000000006E-2</v>
      </c>
      <c r="Q104" s="14">
        <v>99</v>
      </c>
      <c r="R104" s="28">
        <v>436</v>
      </c>
    </row>
    <row r="105" spans="5:18">
      <c r="E105" s="40">
        <v>7.0138888888888806E-2</v>
      </c>
      <c r="F105" s="14">
        <v>101</v>
      </c>
      <c r="G105" s="28">
        <v>193</v>
      </c>
      <c r="I105" s="27">
        <v>101</v>
      </c>
      <c r="J105" s="28">
        <v>163</v>
      </c>
      <c r="L105" s="40">
        <v>6.9444444444444503E-2</v>
      </c>
      <c r="M105" s="42">
        <v>100</v>
      </c>
      <c r="N105" s="28">
        <v>340</v>
      </c>
      <c r="P105" s="40">
        <v>6.9444444444444406E-2</v>
      </c>
      <c r="Q105" s="14">
        <v>100</v>
      </c>
      <c r="R105" s="28">
        <v>433</v>
      </c>
    </row>
    <row r="106" spans="5:18">
      <c r="E106" s="40">
        <v>7.0833333333333304E-2</v>
      </c>
      <c r="F106" s="14">
        <v>102</v>
      </c>
      <c r="G106" s="28">
        <v>196</v>
      </c>
      <c r="I106" s="27">
        <v>102</v>
      </c>
      <c r="J106" s="28">
        <v>166</v>
      </c>
      <c r="L106" s="41">
        <v>7.0138888888888903E-2</v>
      </c>
      <c r="M106" s="43">
        <v>101</v>
      </c>
      <c r="N106" s="28">
        <v>337</v>
      </c>
      <c r="P106" s="40">
        <v>7.0138888888888903E-2</v>
      </c>
      <c r="Q106" s="14">
        <v>101</v>
      </c>
      <c r="R106" s="28">
        <v>430</v>
      </c>
    </row>
    <row r="107" spans="5:18">
      <c r="E107" s="40">
        <v>7.1527777777777704E-2</v>
      </c>
      <c r="F107" s="14">
        <v>103</v>
      </c>
      <c r="G107" s="28">
        <v>199</v>
      </c>
      <c r="I107" s="27">
        <v>103</v>
      </c>
      <c r="J107" s="46">
        <v>169</v>
      </c>
      <c r="L107" s="40">
        <v>7.0833333333333401E-2</v>
      </c>
      <c r="M107" s="42">
        <v>102</v>
      </c>
      <c r="N107" s="28">
        <v>334</v>
      </c>
      <c r="P107" s="40">
        <v>7.0833333333333304E-2</v>
      </c>
      <c r="Q107" s="14">
        <v>102</v>
      </c>
      <c r="R107" s="28">
        <v>427</v>
      </c>
    </row>
    <row r="108" spans="5:18">
      <c r="E108" s="40">
        <v>7.2222222222222202E-2</v>
      </c>
      <c r="F108" s="14">
        <v>104</v>
      </c>
      <c r="G108" s="28">
        <v>202</v>
      </c>
      <c r="I108" s="27">
        <v>104</v>
      </c>
      <c r="J108" s="46">
        <v>172</v>
      </c>
      <c r="L108" s="40">
        <v>7.1527777777777801E-2</v>
      </c>
      <c r="M108" s="42">
        <v>103</v>
      </c>
      <c r="N108" s="28">
        <v>331</v>
      </c>
      <c r="P108" s="40">
        <v>7.1527777777777801E-2</v>
      </c>
      <c r="Q108" s="14">
        <v>103</v>
      </c>
      <c r="R108" s="28">
        <v>424</v>
      </c>
    </row>
    <row r="109" spans="5:18">
      <c r="E109" s="40">
        <v>7.2916666666666602E-2</v>
      </c>
      <c r="F109" s="14">
        <v>105</v>
      </c>
      <c r="G109" s="28">
        <v>205</v>
      </c>
      <c r="I109" s="27">
        <v>105</v>
      </c>
      <c r="J109" s="46">
        <v>175</v>
      </c>
      <c r="L109" s="41">
        <v>7.2222222222222299E-2</v>
      </c>
      <c r="M109" s="43">
        <v>104</v>
      </c>
      <c r="N109" s="28">
        <v>328</v>
      </c>
      <c r="P109" s="40">
        <v>7.2222222222222202E-2</v>
      </c>
      <c r="Q109" s="14">
        <v>104</v>
      </c>
      <c r="R109" s="28">
        <v>421</v>
      </c>
    </row>
    <row r="110" spans="5:18">
      <c r="E110" s="40">
        <v>7.3611111111111099E-2</v>
      </c>
      <c r="F110" s="14">
        <v>106</v>
      </c>
      <c r="G110" s="28">
        <v>208</v>
      </c>
      <c r="I110" s="27">
        <v>106</v>
      </c>
      <c r="J110" s="46">
        <v>178</v>
      </c>
      <c r="L110" s="40">
        <v>7.2916666666666699E-2</v>
      </c>
      <c r="M110" s="42">
        <v>105</v>
      </c>
      <c r="N110" s="28">
        <v>325</v>
      </c>
      <c r="P110" s="40">
        <v>7.2916666666666699E-2</v>
      </c>
      <c r="Q110" s="14">
        <v>105</v>
      </c>
      <c r="R110" s="28">
        <v>418</v>
      </c>
    </row>
    <row r="111" spans="5:18">
      <c r="E111" s="40">
        <v>7.43055555555555E-2</v>
      </c>
      <c r="F111" s="14">
        <v>107</v>
      </c>
      <c r="G111" s="28">
        <v>211</v>
      </c>
      <c r="I111" s="27">
        <v>107</v>
      </c>
      <c r="J111" s="46">
        <v>181</v>
      </c>
      <c r="L111" s="40">
        <v>7.3611111111111099E-2</v>
      </c>
      <c r="M111" s="42">
        <v>106</v>
      </c>
      <c r="N111" s="28">
        <v>322</v>
      </c>
      <c r="P111" s="40">
        <v>7.3611111111111099E-2</v>
      </c>
      <c r="Q111" s="14">
        <v>106</v>
      </c>
      <c r="R111" s="28">
        <v>415</v>
      </c>
    </row>
    <row r="112" spans="5:18">
      <c r="E112" s="40">
        <v>7.4999999999999997E-2</v>
      </c>
      <c r="F112" s="14">
        <v>108</v>
      </c>
      <c r="G112" s="28">
        <v>214</v>
      </c>
      <c r="I112" s="27">
        <v>108</v>
      </c>
      <c r="J112" s="46">
        <v>184</v>
      </c>
      <c r="L112" s="41">
        <v>7.4305555555555597E-2</v>
      </c>
      <c r="M112" s="43">
        <v>107</v>
      </c>
      <c r="N112" s="28">
        <v>319</v>
      </c>
      <c r="P112" s="40">
        <v>7.4305555555555597E-2</v>
      </c>
      <c r="Q112" s="14">
        <v>107</v>
      </c>
      <c r="R112" s="28">
        <v>412</v>
      </c>
    </row>
    <row r="113" spans="5:18">
      <c r="E113" s="40">
        <v>7.5694444444444398E-2</v>
      </c>
      <c r="F113" s="14">
        <v>109</v>
      </c>
      <c r="G113" s="28">
        <v>217</v>
      </c>
      <c r="I113" s="27">
        <v>109</v>
      </c>
      <c r="J113" s="46">
        <v>187</v>
      </c>
      <c r="L113" s="40">
        <v>7.4999999999999997E-2</v>
      </c>
      <c r="M113" s="42">
        <v>108</v>
      </c>
      <c r="N113" s="28">
        <v>316</v>
      </c>
      <c r="P113" s="40">
        <v>7.4999999999999997E-2</v>
      </c>
      <c r="Q113" s="14">
        <v>108</v>
      </c>
      <c r="R113" s="28">
        <v>409</v>
      </c>
    </row>
    <row r="114" spans="5:18">
      <c r="E114" s="40">
        <v>7.6388888888888895E-2</v>
      </c>
      <c r="F114" s="14">
        <v>110</v>
      </c>
      <c r="G114" s="28">
        <v>220</v>
      </c>
      <c r="I114" s="27">
        <v>110</v>
      </c>
      <c r="J114" s="46">
        <v>190</v>
      </c>
      <c r="L114" s="40">
        <v>7.5694444444444495E-2</v>
      </c>
      <c r="M114" s="42">
        <v>109</v>
      </c>
      <c r="N114" s="28">
        <v>313</v>
      </c>
      <c r="P114" s="40">
        <v>7.5694444444444495E-2</v>
      </c>
      <c r="Q114" s="14">
        <v>109</v>
      </c>
      <c r="R114" s="28">
        <v>406</v>
      </c>
    </row>
    <row r="115" spans="5:18">
      <c r="E115" s="40">
        <v>7.7083333333333295E-2</v>
      </c>
      <c r="F115" s="14">
        <v>111</v>
      </c>
      <c r="G115" s="28">
        <v>223</v>
      </c>
      <c r="I115" s="27">
        <v>111</v>
      </c>
      <c r="J115" s="46">
        <v>193</v>
      </c>
      <c r="L115" s="41">
        <v>7.6388888888888895E-2</v>
      </c>
      <c r="M115" s="43">
        <v>110</v>
      </c>
      <c r="N115" s="28">
        <v>310</v>
      </c>
      <c r="P115" s="40">
        <v>7.6388888888888895E-2</v>
      </c>
      <c r="Q115" s="14">
        <v>110</v>
      </c>
      <c r="R115" s="28">
        <v>403</v>
      </c>
    </row>
    <row r="116" spans="5:18">
      <c r="E116" s="40">
        <v>7.7777777777777696E-2</v>
      </c>
      <c r="F116" s="14">
        <v>112</v>
      </c>
      <c r="G116" s="28">
        <v>226</v>
      </c>
      <c r="I116" s="27">
        <v>112</v>
      </c>
      <c r="J116" s="46">
        <v>196</v>
      </c>
      <c r="L116" s="40">
        <v>7.7083333333333406E-2</v>
      </c>
      <c r="M116" s="42">
        <v>111</v>
      </c>
      <c r="N116" s="28">
        <v>307</v>
      </c>
      <c r="P116" s="40">
        <v>7.7083333333333295E-2</v>
      </c>
      <c r="Q116" s="14">
        <v>111</v>
      </c>
      <c r="R116" s="28">
        <v>400</v>
      </c>
    </row>
    <row r="117" spans="5:18">
      <c r="E117" s="40">
        <v>7.8472222222222193E-2</v>
      </c>
      <c r="F117" s="14">
        <v>113</v>
      </c>
      <c r="G117" s="28">
        <v>229</v>
      </c>
      <c r="I117" s="27">
        <v>113</v>
      </c>
      <c r="J117" s="46">
        <v>199</v>
      </c>
      <c r="L117" s="40">
        <v>7.7777777777777807E-2</v>
      </c>
      <c r="M117" s="42">
        <v>112</v>
      </c>
      <c r="N117" s="28">
        <v>304</v>
      </c>
      <c r="P117" s="40">
        <v>7.7777777777777807E-2</v>
      </c>
      <c r="Q117" s="14">
        <v>112</v>
      </c>
      <c r="R117" s="28">
        <v>397</v>
      </c>
    </row>
    <row r="118" spans="5:18">
      <c r="E118" s="40">
        <v>7.9166666666666594E-2</v>
      </c>
      <c r="F118" s="14">
        <v>114</v>
      </c>
      <c r="G118" s="28">
        <v>232</v>
      </c>
      <c r="I118" s="27">
        <v>114</v>
      </c>
      <c r="J118" s="46">
        <v>202</v>
      </c>
      <c r="L118" s="41">
        <v>7.8472222222222193E-2</v>
      </c>
      <c r="M118" s="43">
        <v>113</v>
      </c>
      <c r="N118" s="28">
        <v>301</v>
      </c>
      <c r="P118" s="40">
        <v>7.8472222222222193E-2</v>
      </c>
      <c r="Q118" s="14">
        <v>113</v>
      </c>
      <c r="R118" s="28">
        <v>394</v>
      </c>
    </row>
    <row r="119" spans="5:18">
      <c r="E119" s="40">
        <v>7.9861111111111105E-2</v>
      </c>
      <c r="F119" s="14">
        <v>115</v>
      </c>
      <c r="G119" s="28">
        <v>235</v>
      </c>
      <c r="I119" s="27">
        <v>115</v>
      </c>
      <c r="J119" s="46">
        <v>205</v>
      </c>
      <c r="L119" s="40">
        <v>7.9166666666666705E-2</v>
      </c>
      <c r="M119" s="42">
        <v>114</v>
      </c>
      <c r="N119" s="28">
        <v>298</v>
      </c>
      <c r="P119" s="40">
        <v>7.9166666666666705E-2</v>
      </c>
      <c r="Q119" s="14">
        <v>114</v>
      </c>
      <c r="R119" s="28">
        <v>391</v>
      </c>
    </row>
    <row r="120" spans="5:18">
      <c r="E120" s="40">
        <v>8.0555555555555505E-2</v>
      </c>
      <c r="F120" s="14">
        <v>116</v>
      </c>
      <c r="G120" s="28">
        <v>238</v>
      </c>
      <c r="I120" s="27">
        <v>116</v>
      </c>
      <c r="J120" s="46">
        <v>208</v>
      </c>
      <c r="L120" s="40">
        <v>7.9861111111111105E-2</v>
      </c>
      <c r="M120" s="42">
        <v>115</v>
      </c>
      <c r="N120" s="28">
        <v>295</v>
      </c>
      <c r="P120" s="40">
        <v>7.9861111111111105E-2</v>
      </c>
      <c r="Q120" s="14">
        <v>115</v>
      </c>
      <c r="R120" s="28">
        <v>388</v>
      </c>
    </row>
    <row r="121" spans="5:18">
      <c r="E121" s="40">
        <v>8.1250000000000003E-2</v>
      </c>
      <c r="F121" s="14">
        <v>117</v>
      </c>
      <c r="G121" s="28">
        <v>241</v>
      </c>
      <c r="I121" s="27">
        <v>117</v>
      </c>
      <c r="J121" s="46">
        <v>211</v>
      </c>
      <c r="L121" s="41">
        <v>8.0555555555555602E-2</v>
      </c>
      <c r="M121" s="43">
        <v>116</v>
      </c>
      <c r="N121" s="28">
        <v>292</v>
      </c>
      <c r="P121" s="40">
        <v>8.0555555555555602E-2</v>
      </c>
      <c r="Q121" s="14">
        <v>116</v>
      </c>
      <c r="R121" s="28">
        <v>385</v>
      </c>
    </row>
    <row r="122" spans="5:18">
      <c r="E122" s="40">
        <v>8.1944444444444403E-2</v>
      </c>
      <c r="F122" s="14">
        <v>118</v>
      </c>
      <c r="G122" s="28">
        <v>244</v>
      </c>
      <c r="I122" s="27">
        <v>118</v>
      </c>
      <c r="J122" s="46">
        <v>214</v>
      </c>
      <c r="L122" s="40">
        <v>8.1250000000000003E-2</v>
      </c>
      <c r="M122" s="42">
        <v>117</v>
      </c>
      <c r="N122" s="28">
        <v>289</v>
      </c>
      <c r="P122" s="40">
        <v>8.1250000000000003E-2</v>
      </c>
      <c r="Q122" s="14">
        <v>117</v>
      </c>
      <c r="R122" s="28">
        <v>382</v>
      </c>
    </row>
    <row r="123" spans="5:18">
      <c r="E123" s="40">
        <v>8.2638888888888803E-2</v>
      </c>
      <c r="F123" s="14">
        <v>119</v>
      </c>
      <c r="G123" s="28">
        <v>247</v>
      </c>
      <c r="I123" s="27">
        <v>119</v>
      </c>
      <c r="J123" s="46">
        <v>217</v>
      </c>
      <c r="L123" s="40">
        <v>8.1944444444444403E-2</v>
      </c>
      <c r="M123" s="42">
        <v>118</v>
      </c>
      <c r="N123" s="28">
        <v>286</v>
      </c>
      <c r="P123" s="40">
        <v>8.1944444444444403E-2</v>
      </c>
      <c r="Q123" s="14">
        <v>118</v>
      </c>
      <c r="R123" s="28">
        <v>379</v>
      </c>
    </row>
    <row r="124" spans="5:18">
      <c r="E124" s="40">
        <v>8.3333333333333301E-2</v>
      </c>
      <c r="F124" s="14">
        <v>120</v>
      </c>
      <c r="G124" s="28">
        <v>250</v>
      </c>
      <c r="I124" s="27">
        <v>120</v>
      </c>
      <c r="J124" s="46">
        <v>220</v>
      </c>
      <c r="L124" s="41">
        <v>8.2638888888888887E-2</v>
      </c>
      <c r="M124" s="43">
        <v>119</v>
      </c>
      <c r="N124" s="28">
        <v>283</v>
      </c>
      <c r="P124" s="40">
        <v>8.2638888888888901E-2</v>
      </c>
      <c r="Q124" s="14">
        <v>119</v>
      </c>
      <c r="R124" s="28">
        <v>376</v>
      </c>
    </row>
    <row r="125" spans="5:18">
      <c r="E125" s="40">
        <v>8.4027777777777701E-2</v>
      </c>
      <c r="F125" s="14">
        <v>121</v>
      </c>
      <c r="G125" s="28">
        <v>253</v>
      </c>
      <c r="I125" s="27">
        <v>121</v>
      </c>
      <c r="J125" s="46">
        <v>223</v>
      </c>
      <c r="L125" s="40">
        <v>8.3333333333333329E-2</v>
      </c>
      <c r="M125" s="42">
        <v>120</v>
      </c>
      <c r="N125" s="28">
        <v>280</v>
      </c>
      <c r="P125" s="40">
        <v>8.3333333333333301E-2</v>
      </c>
      <c r="Q125" s="14">
        <v>120</v>
      </c>
      <c r="R125" s="28">
        <v>373</v>
      </c>
    </row>
    <row r="126" spans="5:18">
      <c r="E126" s="40">
        <v>8.4722222222222199E-2</v>
      </c>
      <c r="F126" s="14">
        <v>122</v>
      </c>
      <c r="G126" s="28">
        <v>256</v>
      </c>
      <c r="I126" s="27">
        <v>122</v>
      </c>
      <c r="J126" s="46">
        <v>226</v>
      </c>
      <c r="L126" s="40">
        <v>8.4027777777777771E-2</v>
      </c>
      <c r="M126" s="42">
        <v>121</v>
      </c>
      <c r="N126" s="28">
        <v>277</v>
      </c>
      <c r="P126" s="40">
        <v>8.4027777777777798E-2</v>
      </c>
      <c r="Q126" s="14">
        <v>121</v>
      </c>
      <c r="R126" s="28">
        <v>370</v>
      </c>
    </row>
    <row r="127" spans="5:18">
      <c r="E127" s="40">
        <v>8.5416666666666599E-2</v>
      </c>
      <c r="F127" s="14">
        <v>123</v>
      </c>
      <c r="G127" s="28">
        <v>259</v>
      </c>
      <c r="I127" s="27">
        <v>123</v>
      </c>
      <c r="J127" s="46">
        <v>229</v>
      </c>
      <c r="L127" s="40">
        <v>8.4722222222222213E-2</v>
      </c>
      <c r="M127" s="43">
        <v>122</v>
      </c>
      <c r="N127" s="28">
        <v>274</v>
      </c>
      <c r="P127" s="40">
        <v>8.4722222222222199E-2</v>
      </c>
      <c r="Q127" s="14">
        <v>122</v>
      </c>
      <c r="R127" s="28">
        <v>367</v>
      </c>
    </row>
    <row r="128" spans="5:18">
      <c r="E128" s="40">
        <v>8.6111111111111097E-2</v>
      </c>
      <c r="F128" s="14">
        <v>124</v>
      </c>
      <c r="G128" s="28">
        <v>262</v>
      </c>
      <c r="I128" s="27">
        <v>124</v>
      </c>
      <c r="J128" s="46">
        <v>232</v>
      </c>
      <c r="L128" s="40">
        <v>8.5416666666666655E-2</v>
      </c>
      <c r="M128" s="42">
        <v>123</v>
      </c>
      <c r="N128" s="28">
        <v>271</v>
      </c>
      <c r="P128" s="40">
        <v>8.5416666666666696E-2</v>
      </c>
      <c r="Q128" s="14">
        <v>123</v>
      </c>
      <c r="R128" s="28">
        <v>364</v>
      </c>
    </row>
    <row r="129" spans="5:18">
      <c r="E129" s="40">
        <v>8.6805555555555497E-2</v>
      </c>
      <c r="F129" s="14">
        <v>125</v>
      </c>
      <c r="G129" s="28">
        <v>265</v>
      </c>
      <c r="I129" s="27">
        <v>125</v>
      </c>
      <c r="J129" s="46">
        <v>235</v>
      </c>
      <c r="L129" s="40">
        <v>8.6111111111111097E-2</v>
      </c>
      <c r="M129" s="42">
        <v>124</v>
      </c>
      <c r="N129" s="28">
        <v>268</v>
      </c>
      <c r="P129" s="40">
        <v>8.6111111111111097E-2</v>
      </c>
      <c r="Q129" s="14">
        <v>124</v>
      </c>
      <c r="R129" s="28">
        <v>361</v>
      </c>
    </row>
    <row r="130" spans="5:18">
      <c r="E130" s="40">
        <v>8.7499999999999994E-2</v>
      </c>
      <c r="F130" s="14">
        <v>126</v>
      </c>
      <c r="G130" s="28">
        <v>268</v>
      </c>
      <c r="I130" s="27">
        <v>126</v>
      </c>
      <c r="J130" s="46">
        <v>238</v>
      </c>
      <c r="L130" s="40">
        <v>8.6805555555555497E-2</v>
      </c>
      <c r="M130" s="43">
        <v>125</v>
      </c>
      <c r="N130" s="28">
        <v>265</v>
      </c>
      <c r="P130" s="40">
        <v>8.6805555555555594E-2</v>
      </c>
      <c r="Q130" s="14">
        <v>125</v>
      </c>
      <c r="R130" s="28">
        <v>358</v>
      </c>
    </row>
    <row r="131" spans="5:18">
      <c r="E131" s="40">
        <v>8.8194444444444395E-2</v>
      </c>
      <c r="F131" s="14">
        <v>127</v>
      </c>
      <c r="G131" s="28">
        <v>271</v>
      </c>
      <c r="I131" s="27">
        <v>127</v>
      </c>
      <c r="J131" s="46">
        <v>241</v>
      </c>
      <c r="L131" s="40">
        <v>8.7499999999999994E-2</v>
      </c>
      <c r="M131" s="42">
        <v>126</v>
      </c>
      <c r="N131" s="28">
        <v>262</v>
      </c>
      <c r="P131" s="40">
        <v>8.7499999999999994E-2</v>
      </c>
      <c r="Q131" s="14">
        <v>126</v>
      </c>
      <c r="R131" s="28">
        <v>355</v>
      </c>
    </row>
    <row r="132" spans="5:18">
      <c r="E132" s="40">
        <v>8.8888888888888906E-2</v>
      </c>
      <c r="F132" s="14">
        <v>128</v>
      </c>
      <c r="G132" s="28">
        <v>274</v>
      </c>
      <c r="I132" s="27">
        <v>128</v>
      </c>
      <c r="J132" s="46">
        <v>244</v>
      </c>
      <c r="L132" s="40">
        <v>8.8194444444444395E-2</v>
      </c>
      <c r="M132" s="42">
        <v>127</v>
      </c>
      <c r="N132" s="28">
        <v>259</v>
      </c>
      <c r="P132" s="40">
        <v>8.8194444444444506E-2</v>
      </c>
      <c r="Q132" s="14">
        <v>127</v>
      </c>
      <c r="R132" s="28">
        <v>352</v>
      </c>
    </row>
    <row r="133" spans="5:18">
      <c r="E133" s="40">
        <v>8.9583333333333307E-2</v>
      </c>
      <c r="F133" s="14">
        <v>129</v>
      </c>
      <c r="G133" s="28">
        <v>277</v>
      </c>
      <c r="I133" s="27">
        <v>129</v>
      </c>
      <c r="J133" s="46">
        <v>247</v>
      </c>
      <c r="L133" s="40">
        <v>8.8888888888888906E-2</v>
      </c>
      <c r="M133" s="43">
        <v>128</v>
      </c>
      <c r="N133" s="28">
        <v>256</v>
      </c>
      <c r="P133" s="40">
        <v>8.8888888888888906E-2</v>
      </c>
      <c r="Q133" s="14">
        <v>128</v>
      </c>
      <c r="R133" s="28">
        <v>349</v>
      </c>
    </row>
    <row r="134" spans="5:18">
      <c r="E134" s="40">
        <v>9.0277777777777707E-2</v>
      </c>
      <c r="F134" s="14">
        <v>130</v>
      </c>
      <c r="G134" s="28">
        <v>280</v>
      </c>
      <c r="I134" s="27">
        <v>130</v>
      </c>
      <c r="J134" s="46">
        <v>250</v>
      </c>
      <c r="L134" s="40">
        <v>8.9583333333333307E-2</v>
      </c>
      <c r="M134" s="42">
        <v>129</v>
      </c>
      <c r="N134" s="28">
        <v>253</v>
      </c>
      <c r="P134" s="40">
        <v>8.9583333333333307E-2</v>
      </c>
      <c r="Q134" s="14">
        <v>129</v>
      </c>
      <c r="R134" s="28">
        <v>346</v>
      </c>
    </row>
    <row r="135" spans="5:18">
      <c r="E135" s="40">
        <v>9.0972222222222204E-2</v>
      </c>
      <c r="F135" s="14">
        <v>131</v>
      </c>
      <c r="G135" s="28">
        <v>283</v>
      </c>
      <c r="I135" s="27">
        <v>131</v>
      </c>
      <c r="J135" s="46">
        <v>253</v>
      </c>
      <c r="L135" s="40">
        <v>9.0277777777777707E-2</v>
      </c>
      <c r="M135" s="42">
        <v>130</v>
      </c>
      <c r="N135" s="28">
        <v>250</v>
      </c>
      <c r="P135" s="40">
        <v>9.0277777777777804E-2</v>
      </c>
      <c r="Q135" s="14">
        <v>130</v>
      </c>
      <c r="R135" s="28">
        <v>343</v>
      </c>
    </row>
    <row r="136" spans="5:18">
      <c r="E136" s="40">
        <v>9.1666666666666605E-2</v>
      </c>
      <c r="F136" s="14">
        <v>132</v>
      </c>
      <c r="G136" s="28">
        <v>286</v>
      </c>
      <c r="I136" s="27">
        <v>132</v>
      </c>
      <c r="J136" s="46">
        <v>256</v>
      </c>
      <c r="L136" s="40">
        <v>9.0972222222222204E-2</v>
      </c>
      <c r="M136" s="43">
        <v>131</v>
      </c>
      <c r="N136" s="28">
        <v>247</v>
      </c>
      <c r="P136" s="40">
        <v>9.0972222222222204E-2</v>
      </c>
      <c r="Q136" s="14">
        <v>131</v>
      </c>
      <c r="R136" s="28">
        <v>340</v>
      </c>
    </row>
    <row r="137" spans="5:18">
      <c r="E137" s="40">
        <v>9.2361111111111102E-2</v>
      </c>
      <c r="F137" s="14">
        <v>133</v>
      </c>
      <c r="G137" s="28">
        <v>289</v>
      </c>
      <c r="I137" s="27">
        <v>133</v>
      </c>
      <c r="J137" s="46">
        <v>259</v>
      </c>
      <c r="L137" s="40">
        <v>9.1666666666666605E-2</v>
      </c>
      <c r="M137" s="42">
        <v>132</v>
      </c>
      <c r="N137" s="28">
        <v>244</v>
      </c>
      <c r="P137" s="40">
        <v>9.1666666666666702E-2</v>
      </c>
      <c r="Q137" s="14">
        <v>132</v>
      </c>
      <c r="R137" s="28">
        <v>337</v>
      </c>
    </row>
    <row r="138" spans="5:18">
      <c r="E138" s="40">
        <v>9.3055555555555503E-2</v>
      </c>
      <c r="F138" s="14">
        <v>134</v>
      </c>
      <c r="G138" s="28">
        <v>292</v>
      </c>
      <c r="I138" s="27">
        <v>134</v>
      </c>
      <c r="J138" s="46">
        <v>262</v>
      </c>
      <c r="L138" s="40">
        <v>9.2361111111111102E-2</v>
      </c>
      <c r="M138" s="42">
        <v>133</v>
      </c>
      <c r="N138" s="28">
        <v>241</v>
      </c>
      <c r="P138" s="40">
        <v>9.2361111111111102E-2</v>
      </c>
      <c r="Q138" s="14">
        <v>133</v>
      </c>
      <c r="R138" s="28">
        <v>334</v>
      </c>
    </row>
    <row r="139" spans="5:18">
      <c r="E139" s="40">
        <v>9.375E-2</v>
      </c>
      <c r="F139" s="14">
        <v>135</v>
      </c>
      <c r="G139" s="28">
        <v>295</v>
      </c>
      <c r="I139" s="27">
        <v>135</v>
      </c>
      <c r="J139" s="46">
        <v>265</v>
      </c>
      <c r="L139" s="40">
        <v>9.3055555555555503E-2</v>
      </c>
      <c r="M139" s="43">
        <v>134</v>
      </c>
      <c r="N139" s="28">
        <v>238</v>
      </c>
      <c r="P139" s="40">
        <v>9.30555555555556E-2</v>
      </c>
      <c r="Q139" s="14">
        <v>134</v>
      </c>
      <c r="R139" s="28">
        <v>331</v>
      </c>
    </row>
    <row r="140" spans="5:18">
      <c r="E140" s="40">
        <v>9.44444444444444E-2</v>
      </c>
      <c r="F140" s="14">
        <v>136</v>
      </c>
      <c r="G140" s="28">
        <v>298</v>
      </c>
      <c r="I140" s="27">
        <v>136</v>
      </c>
      <c r="J140" s="46">
        <v>268</v>
      </c>
      <c r="L140" s="40">
        <v>9.3749999999999903E-2</v>
      </c>
      <c r="M140" s="42">
        <v>135</v>
      </c>
      <c r="N140" s="28">
        <v>235</v>
      </c>
      <c r="P140" s="40">
        <v>9.375E-2</v>
      </c>
      <c r="Q140" s="14">
        <v>135</v>
      </c>
      <c r="R140" s="28">
        <v>328</v>
      </c>
    </row>
    <row r="141" spans="5:18">
      <c r="E141" s="40">
        <v>9.5138888888888801E-2</v>
      </c>
      <c r="F141" s="14">
        <v>137</v>
      </c>
      <c r="G141" s="28">
        <v>301</v>
      </c>
      <c r="I141" s="27">
        <v>137</v>
      </c>
      <c r="J141" s="28">
        <v>271</v>
      </c>
      <c r="L141" s="40">
        <v>9.44444444444444E-2</v>
      </c>
      <c r="M141" s="42">
        <v>136</v>
      </c>
      <c r="N141" s="28">
        <v>232</v>
      </c>
      <c r="P141" s="40">
        <v>9.44444444444444E-2</v>
      </c>
      <c r="Q141" s="14">
        <v>136</v>
      </c>
      <c r="R141" s="28">
        <v>325</v>
      </c>
    </row>
    <row r="142" spans="5:18">
      <c r="E142" s="40">
        <v>9.5833333333333298E-2</v>
      </c>
      <c r="F142" s="14">
        <v>138</v>
      </c>
      <c r="G142" s="28">
        <v>304</v>
      </c>
      <c r="I142" s="27">
        <v>138</v>
      </c>
      <c r="J142" s="28">
        <v>274</v>
      </c>
      <c r="L142" s="40">
        <v>9.5138888888888801E-2</v>
      </c>
      <c r="M142" s="43">
        <v>137</v>
      </c>
      <c r="N142" s="28">
        <v>229</v>
      </c>
      <c r="P142" s="40">
        <v>9.5138888888888898E-2</v>
      </c>
      <c r="Q142" s="14">
        <v>137</v>
      </c>
      <c r="R142" s="28">
        <v>322</v>
      </c>
    </row>
    <row r="143" spans="5:18">
      <c r="E143" s="40">
        <v>9.6527777777777699E-2</v>
      </c>
      <c r="F143" s="14">
        <v>139</v>
      </c>
      <c r="G143" s="28">
        <v>307</v>
      </c>
      <c r="I143" s="27">
        <v>139</v>
      </c>
      <c r="J143" s="28">
        <v>277</v>
      </c>
      <c r="L143" s="40">
        <v>9.5833333333333298E-2</v>
      </c>
      <c r="M143" s="42">
        <v>138</v>
      </c>
      <c r="N143" s="28">
        <v>226</v>
      </c>
      <c r="P143" s="40">
        <v>9.5833333333333298E-2</v>
      </c>
      <c r="Q143" s="14">
        <v>138</v>
      </c>
      <c r="R143" s="28">
        <v>319</v>
      </c>
    </row>
    <row r="144" spans="5:18">
      <c r="E144" s="40">
        <v>9.7222222222222196E-2</v>
      </c>
      <c r="F144" s="14">
        <v>140</v>
      </c>
      <c r="G144" s="28">
        <v>310</v>
      </c>
      <c r="I144" s="27">
        <v>140</v>
      </c>
      <c r="J144" s="28">
        <v>280</v>
      </c>
      <c r="L144" s="40">
        <v>9.6527777777777699E-2</v>
      </c>
      <c r="M144" s="42">
        <v>139</v>
      </c>
      <c r="N144" s="28">
        <v>223</v>
      </c>
      <c r="P144" s="40">
        <v>9.6527777777777796E-2</v>
      </c>
      <c r="Q144" s="14">
        <v>139</v>
      </c>
      <c r="R144" s="28">
        <v>316</v>
      </c>
    </row>
    <row r="145" spans="5:18">
      <c r="E145" s="40">
        <v>9.7916666666666596E-2</v>
      </c>
      <c r="F145" s="14">
        <v>141</v>
      </c>
      <c r="G145" s="28">
        <v>313</v>
      </c>
      <c r="I145" s="27">
        <v>141</v>
      </c>
      <c r="J145" s="28">
        <v>283</v>
      </c>
      <c r="L145" s="40">
        <v>9.7222222222222099E-2</v>
      </c>
      <c r="M145" s="43">
        <v>140</v>
      </c>
      <c r="N145" s="28">
        <v>220</v>
      </c>
      <c r="P145" s="40">
        <v>9.7222222222222196E-2</v>
      </c>
      <c r="Q145" s="14">
        <v>140</v>
      </c>
      <c r="R145" s="28">
        <v>313</v>
      </c>
    </row>
    <row r="146" spans="5:18">
      <c r="E146" s="40">
        <v>9.8611111111111094E-2</v>
      </c>
      <c r="F146" s="14">
        <v>142</v>
      </c>
      <c r="G146" s="28">
        <v>316</v>
      </c>
      <c r="I146" s="27">
        <v>142</v>
      </c>
      <c r="J146" s="28">
        <v>286</v>
      </c>
      <c r="L146" s="40">
        <v>9.7916666666666596E-2</v>
      </c>
      <c r="M146" s="42">
        <v>141</v>
      </c>
      <c r="N146" s="28">
        <v>217</v>
      </c>
      <c r="P146" s="40">
        <v>9.7916666666666693E-2</v>
      </c>
      <c r="Q146" s="14">
        <v>141</v>
      </c>
      <c r="R146" s="28">
        <v>310</v>
      </c>
    </row>
    <row r="147" spans="5:18">
      <c r="E147" s="40">
        <v>9.9305555555555494E-2</v>
      </c>
      <c r="F147" s="14">
        <v>143</v>
      </c>
      <c r="G147" s="28">
        <v>319</v>
      </c>
      <c r="I147" s="27">
        <v>143</v>
      </c>
      <c r="J147" s="28">
        <v>289</v>
      </c>
      <c r="L147" s="40">
        <v>9.8611111111110997E-2</v>
      </c>
      <c r="M147" s="42">
        <v>142</v>
      </c>
      <c r="N147" s="28">
        <v>214</v>
      </c>
      <c r="P147" s="40">
        <v>9.8611111111111094E-2</v>
      </c>
      <c r="Q147" s="14">
        <v>142</v>
      </c>
      <c r="R147" s="28">
        <v>307</v>
      </c>
    </row>
    <row r="148" spans="5:18">
      <c r="E148" s="40">
        <v>0.1</v>
      </c>
      <c r="F148" s="14">
        <v>144</v>
      </c>
      <c r="G148" s="28">
        <v>322</v>
      </c>
      <c r="I148" s="27">
        <v>144</v>
      </c>
      <c r="J148" s="28">
        <v>292</v>
      </c>
      <c r="L148" s="40">
        <v>9.9305555555555494E-2</v>
      </c>
      <c r="M148" s="43">
        <v>143</v>
      </c>
      <c r="N148" s="28">
        <v>211</v>
      </c>
      <c r="P148" s="40">
        <v>9.9305555555555605E-2</v>
      </c>
      <c r="Q148" s="14">
        <v>143</v>
      </c>
      <c r="R148" s="28">
        <v>304</v>
      </c>
    </row>
    <row r="149" spans="5:18">
      <c r="E149" s="40">
        <v>0.100694444444444</v>
      </c>
      <c r="F149" s="14">
        <v>145</v>
      </c>
      <c r="G149" s="28">
        <v>325</v>
      </c>
      <c r="I149" s="27">
        <v>145</v>
      </c>
      <c r="J149" s="28">
        <v>295</v>
      </c>
      <c r="L149" s="40">
        <v>9.9999999999999895E-2</v>
      </c>
      <c r="M149" s="42">
        <v>144</v>
      </c>
      <c r="N149" s="28">
        <v>208</v>
      </c>
      <c r="P149" s="40">
        <v>0.1</v>
      </c>
      <c r="Q149" s="14">
        <v>144</v>
      </c>
      <c r="R149" s="28">
        <v>301</v>
      </c>
    </row>
    <row r="150" spans="5:18">
      <c r="E150" s="40">
        <v>0.101388888888888</v>
      </c>
      <c r="F150" s="14">
        <v>146</v>
      </c>
      <c r="G150" s="28">
        <v>328</v>
      </c>
      <c r="I150" s="27">
        <v>146</v>
      </c>
      <c r="J150" s="28">
        <v>298</v>
      </c>
      <c r="L150" s="40">
        <v>0.100694444444444</v>
      </c>
      <c r="M150" s="42">
        <v>145</v>
      </c>
      <c r="N150" s="28">
        <v>205</v>
      </c>
      <c r="P150" s="40">
        <v>0.100694444444444</v>
      </c>
      <c r="Q150" s="14">
        <v>145</v>
      </c>
      <c r="R150" s="28">
        <v>298</v>
      </c>
    </row>
    <row r="151" spans="5:18">
      <c r="E151" s="40">
        <v>0.102083333333333</v>
      </c>
      <c r="F151" s="14">
        <v>147</v>
      </c>
      <c r="G151" s="28">
        <v>331</v>
      </c>
      <c r="I151" s="27">
        <v>147</v>
      </c>
      <c r="J151" s="28">
        <v>301</v>
      </c>
      <c r="L151" s="40">
        <v>0.101388888888889</v>
      </c>
      <c r="M151" s="43">
        <v>146</v>
      </c>
      <c r="N151" s="28">
        <v>202</v>
      </c>
      <c r="P151" s="40">
        <v>0.101388888888889</v>
      </c>
      <c r="Q151" s="14">
        <v>146</v>
      </c>
      <c r="R151" s="28">
        <v>295</v>
      </c>
    </row>
    <row r="152" spans="5:18">
      <c r="E152" s="40">
        <v>0.102777777777777</v>
      </c>
      <c r="F152" s="14">
        <v>148</v>
      </c>
      <c r="G152" s="28">
        <v>334</v>
      </c>
      <c r="I152" s="27">
        <v>148</v>
      </c>
      <c r="J152" s="28">
        <v>304</v>
      </c>
      <c r="L152" s="40">
        <v>0.102083333333333</v>
      </c>
      <c r="M152" s="42">
        <v>147</v>
      </c>
      <c r="N152" s="28">
        <v>199</v>
      </c>
      <c r="P152" s="40">
        <v>0.102083333333333</v>
      </c>
      <c r="Q152" s="14">
        <v>147</v>
      </c>
      <c r="R152" s="28">
        <v>292</v>
      </c>
    </row>
    <row r="153" spans="5:18">
      <c r="E153" s="40">
        <v>0.10347222222222199</v>
      </c>
      <c r="F153" s="14">
        <v>149</v>
      </c>
      <c r="G153" s="28">
        <v>337</v>
      </c>
      <c r="I153" s="27">
        <v>149</v>
      </c>
      <c r="J153" s="28">
        <v>307</v>
      </c>
      <c r="L153" s="40">
        <v>0.102777777777778</v>
      </c>
      <c r="M153" s="42">
        <v>148</v>
      </c>
      <c r="N153" s="28">
        <v>196</v>
      </c>
      <c r="P153" s="40">
        <v>0.102777777777778</v>
      </c>
      <c r="Q153" s="14">
        <v>148</v>
      </c>
      <c r="R153" s="28">
        <v>289</v>
      </c>
    </row>
    <row r="154" spans="5:18">
      <c r="E154" s="40">
        <v>0.10416666666666601</v>
      </c>
      <c r="F154" s="14">
        <v>150</v>
      </c>
      <c r="G154" s="28">
        <v>340</v>
      </c>
      <c r="I154" s="27">
        <v>150</v>
      </c>
      <c r="J154" s="28">
        <v>310</v>
      </c>
      <c r="L154" s="40">
        <v>0.10347222222222199</v>
      </c>
      <c r="M154" s="43">
        <v>149</v>
      </c>
      <c r="N154" s="28">
        <v>193</v>
      </c>
      <c r="P154" s="40">
        <v>0.10347222222222199</v>
      </c>
      <c r="Q154" s="14">
        <v>149</v>
      </c>
      <c r="R154" s="28">
        <v>286</v>
      </c>
    </row>
    <row r="155" spans="5:18">
      <c r="E155" s="40">
        <v>0.104861111111111</v>
      </c>
      <c r="F155" s="14">
        <v>151</v>
      </c>
      <c r="G155" s="28">
        <v>343</v>
      </c>
      <c r="I155" s="27">
        <v>151</v>
      </c>
      <c r="J155" s="28">
        <v>313</v>
      </c>
      <c r="L155" s="40">
        <v>0.104166666666667</v>
      </c>
      <c r="M155" s="42">
        <v>150</v>
      </c>
      <c r="N155" s="28">
        <v>190</v>
      </c>
      <c r="P155" s="40">
        <v>0.104166666666667</v>
      </c>
      <c r="Q155" s="14">
        <v>150</v>
      </c>
      <c r="R155" s="28">
        <v>283</v>
      </c>
    </row>
    <row r="156" spans="5:18">
      <c r="E156" s="40">
        <v>0.105555555555555</v>
      </c>
      <c r="F156" s="14">
        <v>152</v>
      </c>
      <c r="G156" s="28">
        <v>346</v>
      </c>
      <c r="I156" s="27">
        <v>152</v>
      </c>
      <c r="J156" s="28">
        <v>316</v>
      </c>
      <c r="L156" s="40">
        <v>0.10486111111111111</v>
      </c>
      <c r="M156" s="42">
        <v>151</v>
      </c>
      <c r="N156" s="28">
        <v>187</v>
      </c>
      <c r="P156" s="40">
        <v>0.104861111111111</v>
      </c>
      <c r="Q156" s="14">
        <v>151</v>
      </c>
      <c r="R156" s="28">
        <v>280</v>
      </c>
    </row>
    <row r="157" spans="5:18">
      <c r="E157" s="40">
        <v>0.10625</v>
      </c>
      <c r="F157" s="14">
        <v>153</v>
      </c>
      <c r="G157" s="28">
        <v>349</v>
      </c>
      <c r="I157" s="27">
        <v>153</v>
      </c>
      <c r="J157" s="28">
        <v>319</v>
      </c>
      <c r="L157" s="40">
        <v>0.10555555555555556</v>
      </c>
      <c r="M157" s="43">
        <v>152</v>
      </c>
      <c r="N157" s="28">
        <v>184</v>
      </c>
      <c r="P157" s="40">
        <v>0.105555555555556</v>
      </c>
      <c r="Q157" s="14">
        <v>152</v>
      </c>
      <c r="R157" s="28">
        <v>277</v>
      </c>
    </row>
    <row r="158" spans="5:18">
      <c r="E158" s="40">
        <v>0.106944444444444</v>
      </c>
      <c r="F158" s="14">
        <v>154</v>
      </c>
      <c r="G158" s="28">
        <v>352</v>
      </c>
      <c r="I158" s="27">
        <v>154</v>
      </c>
      <c r="J158" s="28">
        <v>322</v>
      </c>
      <c r="L158" s="40">
        <v>0.10625</v>
      </c>
      <c r="M158" s="42">
        <v>153</v>
      </c>
      <c r="N158" s="28">
        <v>181</v>
      </c>
      <c r="P158" s="40">
        <v>0.10625</v>
      </c>
      <c r="Q158" s="14">
        <v>153</v>
      </c>
      <c r="R158" s="28">
        <v>274</v>
      </c>
    </row>
    <row r="159" spans="5:18">
      <c r="E159" s="40">
        <v>0.10763888888888801</v>
      </c>
      <c r="F159" s="14">
        <v>155</v>
      </c>
      <c r="G159" s="28">
        <v>355</v>
      </c>
      <c r="I159" s="27">
        <v>155</v>
      </c>
      <c r="J159" s="28">
        <v>325</v>
      </c>
      <c r="L159" s="40">
        <v>0.10694444444444444</v>
      </c>
      <c r="M159" s="42">
        <v>154</v>
      </c>
      <c r="N159" s="28">
        <v>178</v>
      </c>
      <c r="P159" s="40">
        <v>0.106944444444444</v>
      </c>
      <c r="Q159" s="14">
        <v>154</v>
      </c>
      <c r="R159" s="28">
        <v>271</v>
      </c>
    </row>
    <row r="160" spans="5:18">
      <c r="E160" s="40">
        <v>0.108333333333333</v>
      </c>
      <c r="F160" s="14">
        <v>156</v>
      </c>
      <c r="G160" s="28">
        <v>358</v>
      </c>
      <c r="I160" s="27">
        <v>156</v>
      </c>
      <c r="J160" s="28">
        <v>328</v>
      </c>
      <c r="L160" s="40">
        <v>0.10763888888888901</v>
      </c>
      <c r="M160" s="43">
        <v>155</v>
      </c>
      <c r="N160" s="28">
        <v>175</v>
      </c>
      <c r="P160" s="40">
        <v>0.10763888888888901</v>
      </c>
      <c r="Q160" s="14">
        <v>155</v>
      </c>
      <c r="R160" s="28">
        <v>268</v>
      </c>
    </row>
    <row r="161" spans="5:18">
      <c r="E161" s="40">
        <v>0.109027777777777</v>
      </c>
      <c r="F161" s="14">
        <v>157</v>
      </c>
      <c r="G161" s="28">
        <v>361</v>
      </c>
      <c r="I161" s="27">
        <v>157</v>
      </c>
      <c r="J161" s="28">
        <v>331</v>
      </c>
      <c r="L161" s="40">
        <v>0.108333333333333</v>
      </c>
      <c r="M161" s="42">
        <v>156</v>
      </c>
      <c r="N161" s="28">
        <v>172</v>
      </c>
      <c r="P161" s="40">
        <v>0.108333333333333</v>
      </c>
      <c r="Q161" s="14">
        <v>156</v>
      </c>
      <c r="R161" s="28">
        <v>265</v>
      </c>
    </row>
    <row r="162" spans="5:18">
      <c r="E162" s="40">
        <v>0.109722222222222</v>
      </c>
      <c r="F162" s="14">
        <v>158</v>
      </c>
      <c r="G162" s="28">
        <v>364</v>
      </c>
      <c r="I162" s="27">
        <v>158</v>
      </c>
      <c r="J162" s="28">
        <v>334</v>
      </c>
      <c r="L162" s="40">
        <v>0.109027777777778</v>
      </c>
      <c r="M162" s="42">
        <v>157</v>
      </c>
      <c r="N162" s="28">
        <v>169</v>
      </c>
      <c r="P162" s="40">
        <v>0.109027777777778</v>
      </c>
      <c r="Q162" s="14">
        <v>157</v>
      </c>
      <c r="R162" s="28">
        <v>262</v>
      </c>
    </row>
    <row r="163" spans="5:18">
      <c r="E163" s="40">
        <v>0.110416666666666</v>
      </c>
      <c r="F163" s="14">
        <v>159</v>
      </c>
      <c r="G163" s="28">
        <v>367</v>
      </c>
      <c r="I163" s="27">
        <v>159</v>
      </c>
      <c r="J163" s="28">
        <v>337</v>
      </c>
      <c r="L163" s="40">
        <v>0.109722222222222</v>
      </c>
      <c r="M163" s="43">
        <v>158</v>
      </c>
      <c r="N163" s="28">
        <v>166</v>
      </c>
      <c r="P163" s="40">
        <v>0.109722222222222</v>
      </c>
      <c r="Q163" s="14">
        <v>158</v>
      </c>
      <c r="R163" s="28">
        <v>259</v>
      </c>
    </row>
    <row r="164" spans="5:18">
      <c r="E164" s="40">
        <v>0.11111111111111099</v>
      </c>
      <c r="F164" s="14">
        <v>160</v>
      </c>
      <c r="G164" s="28">
        <v>370</v>
      </c>
      <c r="I164" s="27">
        <v>160</v>
      </c>
      <c r="J164" s="28">
        <v>340</v>
      </c>
      <c r="L164" s="40">
        <v>0.110416666666667</v>
      </c>
      <c r="M164" s="42">
        <v>159</v>
      </c>
      <c r="N164" s="28">
        <v>163</v>
      </c>
      <c r="P164" s="40">
        <v>0.110416666666667</v>
      </c>
      <c r="Q164" s="14">
        <v>159</v>
      </c>
      <c r="R164" s="28">
        <v>256</v>
      </c>
    </row>
    <row r="165" spans="5:18">
      <c r="E165" s="40">
        <v>0.11180555555555501</v>
      </c>
      <c r="F165" s="14">
        <v>161</v>
      </c>
      <c r="G165" s="28">
        <v>373</v>
      </c>
      <c r="I165" s="27">
        <v>161</v>
      </c>
      <c r="J165" s="28">
        <v>343</v>
      </c>
      <c r="L165" s="40">
        <v>0.11111111111111099</v>
      </c>
      <c r="M165" s="42">
        <v>160</v>
      </c>
      <c r="N165" s="28">
        <v>160</v>
      </c>
      <c r="P165" s="40">
        <v>0.11111111111111099</v>
      </c>
      <c r="Q165" s="14">
        <v>160</v>
      </c>
      <c r="R165" s="28">
        <v>253</v>
      </c>
    </row>
    <row r="166" spans="5:18">
      <c r="E166" s="40">
        <v>0.1125</v>
      </c>
      <c r="F166" s="14">
        <v>162</v>
      </c>
      <c r="G166" s="28">
        <v>376</v>
      </c>
      <c r="I166" s="27">
        <v>162</v>
      </c>
      <c r="J166" s="28">
        <v>346</v>
      </c>
      <c r="L166" s="40">
        <v>0.111805555555556</v>
      </c>
      <c r="M166" s="43">
        <v>161</v>
      </c>
      <c r="N166" s="28">
        <v>157</v>
      </c>
      <c r="P166" s="40">
        <v>0.111805555555556</v>
      </c>
      <c r="Q166" s="14">
        <v>161</v>
      </c>
      <c r="R166" s="28">
        <v>250</v>
      </c>
    </row>
    <row r="167" spans="5:18">
      <c r="E167" s="40">
        <v>0.113194444444444</v>
      </c>
      <c r="F167" s="14">
        <v>163</v>
      </c>
      <c r="G167" s="28">
        <v>379</v>
      </c>
      <c r="I167" s="27">
        <v>163</v>
      </c>
      <c r="J167" s="28">
        <v>349</v>
      </c>
      <c r="L167" s="40">
        <v>0.1125</v>
      </c>
      <c r="M167" s="42">
        <v>162</v>
      </c>
      <c r="N167" s="28">
        <v>154</v>
      </c>
      <c r="P167" s="40">
        <v>0.1125</v>
      </c>
      <c r="Q167" s="14">
        <v>162</v>
      </c>
      <c r="R167" s="28">
        <v>247</v>
      </c>
    </row>
    <row r="168" spans="5:18">
      <c r="E168" s="40">
        <v>0.113888888888888</v>
      </c>
      <c r="F168" s="14">
        <v>164</v>
      </c>
      <c r="G168" s="28">
        <v>382</v>
      </c>
      <c r="I168" s="27">
        <v>164</v>
      </c>
      <c r="J168" s="28">
        <v>352</v>
      </c>
      <c r="L168" s="40">
        <v>0.113194444444444</v>
      </c>
      <c r="M168" s="42">
        <v>163</v>
      </c>
      <c r="N168" s="28">
        <v>151</v>
      </c>
      <c r="P168" s="40">
        <v>0.113194444444444</v>
      </c>
      <c r="Q168" s="14">
        <v>163</v>
      </c>
      <c r="R168" s="28">
        <v>244</v>
      </c>
    </row>
    <row r="169" spans="5:18">
      <c r="E169" s="40">
        <v>0.114583333333333</v>
      </c>
      <c r="F169" s="14">
        <v>165</v>
      </c>
      <c r="G169" s="28">
        <v>385</v>
      </c>
      <c r="I169" s="27">
        <v>165</v>
      </c>
      <c r="J169" s="28">
        <v>355</v>
      </c>
      <c r="L169" s="40">
        <v>0.113888888888889</v>
      </c>
      <c r="M169" s="43">
        <v>164</v>
      </c>
      <c r="N169" s="28">
        <v>148</v>
      </c>
      <c r="P169" s="40">
        <v>0.113888888888889</v>
      </c>
      <c r="Q169" s="14">
        <v>164</v>
      </c>
      <c r="R169" s="28">
        <v>241</v>
      </c>
    </row>
    <row r="170" spans="5:18">
      <c r="E170" s="40">
        <v>0.11527777777777699</v>
      </c>
      <c r="F170" s="14">
        <v>166</v>
      </c>
      <c r="G170" s="28">
        <v>388</v>
      </c>
      <c r="I170" s="27">
        <v>166</v>
      </c>
      <c r="J170" s="28">
        <v>358</v>
      </c>
      <c r="L170" s="40">
        <v>0.114583333333333</v>
      </c>
      <c r="M170" s="42">
        <v>165</v>
      </c>
      <c r="N170" s="28">
        <v>145</v>
      </c>
      <c r="P170" s="40">
        <v>0.114583333333333</v>
      </c>
      <c r="Q170" s="14">
        <v>165</v>
      </c>
      <c r="R170" s="28">
        <v>238</v>
      </c>
    </row>
    <row r="171" spans="5:18">
      <c r="E171" s="40">
        <v>0.115972222222222</v>
      </c>
      <c r="F171" s="14">
        <v>167</v>
      </c>
      <c r="G171" s="28">
        <v>391</v>
      </c>
      <c r="I171" s="27">
        <v>167</v>
      </c>
      <c r="J171" s="28">
        <v>361</v>
      </c>
      <c r="L171" s="40">
        <v>0.11527777777777801</v>
      </c>
      <c r="M171" s="42">
        <v>166</v>
      </c>
      <c r="N171" s="28">
        <v>142</v>
      </c>
      <c r="P171" s="40">
        <v>0.11527777777777801</v>
      </c>
      <c r="Q171" s="14">
        <v>166</v>
      </c>
      <c r="R171" s="28">
        <v>235</v>
      </c>
    </row>
    <row r="172" spans="5:18">
      <c r="E172" s="40">
        <v>0.116666666666666</v>
      </c>
      <c r="F172" s="14">
        <v>168</v>
      </c>
      <c r="G172" s="28">
        <v>394</v>
      </c>
      <c r="I172" s="27">
        <v>168</v>
      </c>
      <c r="J172" s="28">
        <v>364</v>
      </c>
      <c r="L172" s="40">
        <v>0.115972222222222</v>
      </c>
      <c r="M172" s="43">
        <v>167</v>
      </c>
      <c r="N172" s="28">
        <v>139</v>
      </c>
      <c r="P172" s="40">
        <v>0.115972222222222</v>
      </c>
      <c r="Q172" s="14">
        <v>167</v>
      </c>
      <c r="R172" s="28">
        <v>232</v>
      </c>
    </row>
    <row r="173" spans="5:18">
      <c r="E173" s="40">
        <v>0.117361111111111</v>
      </c>
      <c r="F173" s="14">
        <v>169</v>
      </c>
      <c r="G173" s="28">
        <v>397</v>
      </c>
      <c r="I173" s="27">
        <v>169</v>
      </c>
      <c r="J173" s="28">
        <v>367</v>
      </c>
      <c r="L173" s="40">
        <v>0.116666666666667</v>
      </c>
      <c r="M173" s="42">
        <v>168</v>
      </c>
      <c r="N173" s="28">
        <v>136</v>
      </c>
      <c r="P173" s="40">
        <v>0.116666666666667</v>
      </c>
      <c r="Q173" s="14">
        <v>168</v>
      </c>
      <c r="R173" s="28">
        <v>229</v>
      </c>
    </row>
    <row r="174" spans="5:18" ht="16" thickBot="1">
      <c r="E174" s="40">
        <v>0.118055555555555</v>
      </c>
      <c r="F174" s="14">
        <v>170</v>
      </c>
      <c r="G174" s="28">
        <v>400</v>
      </c>
      <c r="I174" s="29">
        <v>170</v>
      </c>
      <c r="J174" s="31">
        <v>370</v>
      </c>
      <c r="L174" s="40">
        <v>0.117361111111111</v>
      </c>
      <c r="M174" s="42">
        <v>169</v>
      </c>
      <c r="N174" s="28">
        <v>133</v>
      </c>
      <c r="P174" s="40">
        <v>0.117361111111111</v>
      </c>
      <c r="Q174" s="14">
        <v>169</v>
      </c>
      <c r="R174" s="28">
        <v>226</v>
      </c>
    </row>
    <row r="175" spans="5:18">
      <c r="E175" s="40">
        <v>0.11874999999999999</v>
      </c>
      <c r="F175" s="14">
        <v>171</v>
      </c>
      <c r="G175" s="28">
        <v>403</v>
      </c>
      <c r="I175" s="140">
        <v>171</v>
      </c>
      <c r="J175" s="141">
        <v>373</v>
      </c>
      <c r="L175" s="40">
        <v>0.118055555555556</v>
      </c>
      <c r="M175" s="43">
        <v>170</v>
      </c>
      <c r="N175" s="28">
        <v>130</v>
      </c>
      <c r="P175" s="40">
        <v>0.118055555555556</v>
      </c>
      <c r="Q175" s="14">
        <v>170</v>
      </c>
      <c r="R175" s="28">
        <v>223</v>
      </c>
    </row>
    <row r="176" spans="5:18">
      <c r="E176" s="40">
        <v>0.11944444444444401</v>
      </c>
      <c r="F176" s="14">
        <v>172</v>
      </c>
      <c r="G176" s="28">
        <v>406</v>
      </c>
      <c r="I176" s="142">
        <v>172</v>
      </c>
      <c r="J176" s="143">
        <v>376</v>
      </c>
      <c r="L176" s="40">
        <v>0.11874999999999999</v>
      </c>
      <c r="M176" s="42">
        <v>171</v>
      </c>
      <c r="N176" s="28">
        <v>127</v>
      </c>
      <c r="P176" s="40">
        <v>0.11874999999999999</v>
      </c>
      <c r="Q176" s="14">
        <v>171</v>
      </c>
      <c r="R176" s="28">
        <v>220</v>
      </c>
    </row>
    <row r="177" spans="5:18">
      <c r="E177" s="40">
        <v>0.120138888888888</v>
      </c>
      <c r="F177" s="14">
        <v>173</v>
      </c>
      <c r="G177" s="28">
        <v>409</v>
      </c>
      <c r="I177" s="142">
        <v>173</v>
      </c>
      <c r="J177" s="143">
        <v>379</v>
      </c>
      <c r="L177" s="40">
        <v>0.11944444444444401</v>
      </c>
      <c r="M177" s="42">
        <v>172</v>
      </c>
      <c r="N177" s="28">
        <v>124</v>
      </c>
      <c r="P177" s="40">
        <v>0.11944444444444401</v>
      </c>
      <c r="Q177" s="14">
        <v>172</v>
      </c>
      <c r="R177" s="28">
        <v>217</v>
      </c>
    </row>
    <row r="178" spans="5:18">
      <c r="E178" s="40">
        <v>0.120833333333333</v>
      </c>
      <c r="F178" s="14">
        <v>174</v>
      </c>
      <c r="G178" s="28">
        <v>412</v>
      </c>
      <c r="I178" s="142">
        <v>174</v>
      </c>
      <c r="J178" s="143">
        <v>382</v>
      </c>
      <c r="L178" s="40">
        <v>0.120138888888889</v>
      </c>
      <c r="M178" s="43">
        <v>173</v>
      </c>
      <c r="N178" s="28">
        <v>121</v>
      </c>
      <c r="P178" s="40">
        <v>0.120138888888889</v>
      </c>
      <c r="Q178" s="14">
        <v>173</v>
      </c>
      <c r="R178" s="28">
        <v>214</v>
      </c>
    </row>
    <row r="179" spans="5:18">
      <c r="E179" s="40">
        <v>0.121527777777777</v>
      </c>
      <c r="F179" s="14">
        <v>175</v>
      </c>
      <c r="G179" s="28">
        <v>415</v>
      </c>
      <c r="I179" s="142">
        <v>175</v>
      </c>
      <c r="J179" s="143">
        <v>385</v>
      </c>
      <c r="L179" s="40">
        <v>0.120833333333333</v>
      </c>
      <c r="M179" s="42">
        <v>174</v>
      </c>
      <c r="N179" s="28">
        <v>118</v>
      </c>
      <c r="P179" s="40">
        <v>0.120833333333333</v>
      </c>
      <c r="Q179" s="14">
        <v>174</v>
      </c>
      <c r="R179" s="28">
        <v>211</v>
      </c>
    </row>
    <row r="180" spans="5:18">
      <c r="E180" s="40">
        <v>0.122222222222222</v>
      </c>
      <c r="F180" s="14">
        <v>176</v>
      </c>
      <c r="G180" s="28">
        <v>418</v>
      </c>
      <c r="I180" s="142">
        <v>176</v>
      </c>
      <c r="J180" s="143">
        <v>388</v>
      </c>
      <c r="L180" s="40">
        <v>0.121527777777778</v>
      </c>
      <c r="M180" s="42">
        <v>175</v>
      </c>
      <c r="N180" s="28">
        <v>115</v>
      </c>
      <c r="P180" s="40">
        <v>0.121527777777778</v>
      </c>
      <c r="Q180" s="14">
        <v>175</v>
      </c>
      <c r="R180" s="28">
        <v>208</v>
      </c>
    </row>
    <row r="181" spans="5:18">
      <c r="E181" s="40">
        <v>0.12291666666666599</v>
      </c>
      <c r="F181" s="14">
        <v>177</v>
      </c>
      <c r="G181" s="28">
        <v>421</v>
      </c>
      <c r="I181" s="142">
        <v>177</v>
      </c>
      <c r="J181" s="143">
        <v>391</v>
      </c>
      <c r="L181" s="40">
        <v>0.122222222222222</v>
      </c>
      <c r="M181" s="43">
        <v>176</v>
      </c>
      <c r="N181" s="28">
        <v>112</v>
      </c>
      <c r="P181" s="40">
        <v>0.122222222222222</v>
      </c>
      <c r="Q181" s="14">
        <v>176</v>
      </c>
      <c r="R181" s="28">
        <v>205</v>
      </c>
    </row>
    <row r="182" spans="5:18">
      <c r="E182" s="40">
        <v>0.12361111111111101</v>
      </c>
      <c r="F182" s="14">
        <v>178</v>
      </c>
      <c r="G182" s="28">
        <v>424</v>
      </c>
      <c r="I182" s="142">
        <v>178</v>
      </c>
      <c r="J182" s="143">
        <v>394</v>
      </c>
      <c r="L182" s="40">
        <v>0.12291666666666699</v>
      </c>
      <c r="M182" s="42">
        <v>177</v>
      </c>
      <c r="N182" s="28">
        <v>109</v>
      </c>
      <c r="P182" s="40">
        <v>0.12291666666666699</v>
      </c>
      <c r="Q182" s="14">
        <v>177</v>
      </c>
      <c r="R182" s="28">
        <v>202</v>
      </c>
    </row>
    <row r="183" spans="5:18">
      <c r="E183" s="40">
        <v>0.124305555555555</v>
      </c>
      <c r="F183" s="14">
        <v>179</v>
      </c>
      <c r="G183" s="28">
        <v>427</v>
      </c>
      <c r="I183" s="142">
        <v>179</v>
      </c>
      <c r="J183" s="143">
        <v>397</v>
      </c>
      <c r="L183" s="40">
        <v>0.12361111111111101</v>
      </c>
      <c r="M183" s="42">
        <v>178</v>
      </c>
      <c r="N183" s="28">
        <v>106</v>
      </c>
      <c r="P183" s="40">
        <v>0.12361111111111101</v>
      </c>
      <c r="Q183" s="14">
        <v>178</v>
      </c>
      <c r="R183" s="28">
        <v>199</v>
      </c>
    </row>
    <row r="184" spans="5:18">
      <c r="E184" s="40">
        <v>0.125</v>
      </c>
      <c r="F184" s="14">
        <v>180</v>
      </c>
      <c r="G184" s="28">
        <v>430</v>
      </c>
      <c r="I184" s="142">
        <v>180</v>
      </c>
      <c r="J184" s="143">
        <v>400</v>
      </c>
      <c r="L184" s="40">
        <v>0.124305555555556</v>
      </c>
      <c r="M184" s="43">
        <v>179</v>
      </c>
      <c r="N184" s="28">
        <v>103</v>
      </c>
      <c r="P184" s="40">
        <v>0.124305555555556</v>
      </c>
      <c r="Q184" s="14">
        <v>179</v>
      </c>
      <c r="R184" s="28">
        <v>196</v>
      </c>
    </row>
    <row r="185" spans="5:18">
      <c r="E185" s="40">
        <v>0.125694444444444</v>
      </c>
      <c r="F185" s="14">
        <v>181</v>
      </c>
      <c r="G185" s="28">
        <v>433</v>
      </c>
      <c r="I185" s="142">
        <v>181</v>
      </c>
      <c r="J185" s="143">
        <v>403</v>
      </c>
      <c r="L185" s="40">
        <v>0.125</v>
      </c>
      <c r="M185" s="42">
        <v>180</v>
      </c>
      <c r="N185" s="28">
        <v>100</v>
      </c>
      <c r="P185" s="40">
        <v>0.125</v>
      </c>
      <c r="Q185" s="14">
        <v>180</v>
      </c>
      <c r="R185" s="28">
        <v>193</v>
      </c>
    </row>
    <row r="186" spans="5:18">
      <c r="E186" s="40">
        <v>0.126388888888888</v>
      </c>
      <c r="F186" s="14">
        <v>182</v>
      </c>
      <c r="G186" s="28">
        <v>436</v>
      </c>
      <c r="I186" s="142">
        <v>182</v>
      </c>
      <c r="J186" s="143">
        <v>406</v>
      </c>
      <c r="L186" s="40">
        <v>0.125694444444444</v>
      </c>
      <c r="M186" s="42">
        <v>181</v>
      </c>
      <c r="N186" s="28">
        <v>98</v>
      </c>
      <c r="P186" s="40">
        <v>0.125694444444444</v>
      </c>
      <c r="Q186" s="14">
        <v>181</v>
      </c>
      <c r="R186" s="28">
        <v>190</v>
      </c>
    </row>
    <row r="187" spans="5:18">
      <c r="E187" s="40">
        <v>0.12708333333333299</v>
      </c>
      <c r="F187" s="14">
        <v>183</v>
      </c>
      <c r="G187" s="28">
        <v>439</v>
      </c>
      <c r="I187" s="142">
        <v>183</v>
      </c>
      <c r="J187" s="143">
        <v>409</v>
      </c>
      <c r="L187" s="40">
        <v>0.12638888888888888</v>
      </c>
      <c r="M187" s="43">
        <v>182</v>
      </c>
      <c r="N187" s="28">
        <v>96</v>
      </c>
      <c r="P187" s="40">
        <v>0.12638888888888899</v>
      </c>
      <c r="Q187" s="14">
        <v>182</v>
      </c>
      <c r="R187" s="28">
        <v>187</v>
      </c>
    </row>
    <row r="188" spans="5:18">
      <c r="E188" s="40">
        <v>0.12777777777777699</v>
      </c>
      <c r="F188" s="14">
        <v>184</v>
      </c>
      <c r="G188" s="28">
        <v>442</v>
      </c>
      <c r="I188" s="142">
        <v>184</v>
      </c>
      <c r="J188" s="143">
        <v>412</v>
      </c>
      <c r="L188" s="40">
        <v>0.12708333333333333</v>
      </c>
      <c r="M188" s="42">
        <v>183</v>
      </c>
      <c r="N188" s="28">
        <v>94</v>
      </c>
      <c r="P188" s="40">
        <v>0.12708333333333299</v>
      </c>
      <c r="Q188" s="14">
        <v>183</v>
      </c>
      <c r="R188" s="28">
        <v>184</v>
      </c>
    </row>
    <row r="189" spans="5:18">
      <c r="E189" s="40">
        <v>0.12847222222222199</v>
      </c>
      <c r="F189" s="14">
        <v>185</v>
      </c>
      <c r="G189" s="28">
        <v>445</v>
      </c>
      <c r="I189" s="142">
        <v>185</v>
      </c>
      <c r="J189" s="143">
        <v>415</v>
      </c>
      <c r="L189" s="40">
        <v>0.1277777777777778</v>
      </c>
      <c r="M189" s="42">
        <v>184</v>
      </c>
      <c r="N189" s="28">
        <v>92</v>
      </c>
      <c r="P189" s="40">
        <v>0.12777777777777799</v>
      </c>
      <c r="Q189" s="14">
        <v>184</v>
      </c>
      <c r="R189" s="28">
        <v>181</v>
      </c>
    </row>
    <row r="190" spans="5:18">
      <c r="E190" s="40">
        <v>0.12916666666666601</v>
      </c>
      <c r="F190" s="14">
        <v>186</v>
      </c>
      <c r="G190" s="28">
        <v>448</v>
      </c>
      <c r="I190" s="142">
        <v>186</v>
      </c>
      <c r="J190" s="143">
        <v>418</v>
      </c>
      <c r="L190" s="40">
        <v>0.12847222222222399</v>
      </c>
      <c r="M190" s="43">
        <v>185</v>
      </c>
      <c r="N190" s="28">
        <v>90</v>
      </c>
      <c r="P190" s="40">
        <v>0.12847222222222199</v>
      </c>
      <c r="Q190" s="14">
        <v>185</v>
      </c>
      <c r="R190" s="28">
        <v>178</v>
      </c>
    </row>
    <row r="191" spans="5:18">
      <c r="E191" s="40">
        <v>0.12986111111111101</v>
      </c>
      <c r="F191" s="14">
        <v>187</v>
      </c>
      <c r="G191" s="28">
        <v>451</v>
      </c>
      <c r="I191" s="142">
        <v>187</v>
      </c>
      <c r="J191" s="143">
        <v>421</v>
      </c>
      <c r="L191" s="40">
        <v>0.12916666666666801</v>
      </c>
      <c r="M191" s="42">
        <v>186</v>
      </c>
      <c r="N191" s="28">
        <v>88</v>
      </c>
      <c r="P191" s="40">
        <v>0.12916666666666701</v>
      </c>
      <c r="Q191" s="14">
        <v>186</v>
      </c>
      <c r="R191" s="28">
        <v>175</v>
      </c>
    </row>
    <row r="192" spans="5:18">
      <c r="E192" s="40">
        <v>0.13055555555555501</v>
      </c>
      <c r="F192" s="14">
        <v>188</v>
      </c>
      <c r="G192" s="28">
        <v>454</v>
      </c>
      <c r="I192" s="142">
        <v>188</v>
      </c>
      <c r="J192" s="143">
        <v>424</v>
      </c>
      <c r="L192" s="40">
        <v>0.12986111111111301</v>
      </c>
      <c r="M192" s="42">
        <v>187</v>
      </c>
      <c r="N192" s="28">
        <v>86</v>
      </c>
      <c r="P192" s="40">
        <v>0.12986111111111101</v>
      </c>
      <c r="Q192" s="14">
        <v>187</v>
      </c>
      <c r="R192" s="28">
        <v>172</v>
      </c>
    </row>
    <row r="193" spans="5:18">
      <c r="E193" s="40">
        <v>0.13125000000000001</v>
      </c>
      <c r="F193" s="14">
        <v>189</v>
      </c>
      <c r="G193" s="28">
        <v>457</v>
      </c>
      <c r="I193" s="142">
        <v>189</v>
      </c>
      <c r="J193" s="143">
        <v>427</v>
      </c>
      <c r="L193" s="40">
        <v>0.13055555555555801</v>
      </c>
      <c r="M193" s="43">
        <v>188</v>
      </c>
      <c r="N193" s="28">
        <v>84</v>
      </c>
      <c r="P193" s="40">
        <v>0.13055555555555601</v>
      </c>
      <c r="Q193" s="14">
        <v>188</v>
      </c>
      <c r="R193" s="28">
        <v>169</v>
      </c>
    </row>
    <row r="194" spans="5:18">
      <c r="E194" s="40">
        <v>0.131944444444444</v>
      </c>
      <c r="F194" s="14">
        <v>190</v>
      </c>
      <c r="G194" s="28">
        <v>460</v>
      </c>
      <c r="I194" s="142">
        <v>190</v>
      </c>
      <c r="J194" s="143">
        <v>430</v>
      </c>
      <c r="L194" s="40">
        <v>0.131250000000003</v>
      </c>
      <c r="M194" s="42">
        <v>189</v>
      </c>
      <c r="N194" s="28">
        <v>82</v>
      </c>
      <c r="P194" s="40">
        <v>0.13125000000000001</v>
      </c>
      <c r="Q194" s="14">
        <v>189</v>
      </c>
      <c r="R194" s="28">
        <v>166</v>
      </c>
    </row>
    <row r="195" spans="5:18">
      <c r="E195" s="40">
        <v>0.132638888888888</v>
      </c>
      <c r="F195" s="14">
        <v>191</v>
      </c>
      <c r="G195" s="28">
        <v>463</v>
      </c>
      <c r="I195" s="142">
        <v>191</v>
      </c>
      <c r="J195" s="143">
        <v>433</v>
      </c>
      <c r="L195" s="40">
        <v>0.131944444444448</v>
      </c>
      <c r="M195" s="42">
        <v>190</v>
      </c>
      <c r="N195" s="28">
        <v>80</v>
      </c>
      <c r="P195" s="40">
        <v>0.131944444444444</v>
      </c>
      <c r="Q195" s="14">
        <v>190</v>
      </c>
      <c r="R195" s="28">
        <v>163</v>
      </c>
    </row>
    <row r="196" spans="5:18">
      <c r="E196" s="40">
        <v>0.133333333333333</v>
      </c>
      <c r="F196" s="14">
        <v>192</v>
      </c>
      <c r="G196" s="28">
        <v>466</v>
      </c>
      <c r="I196" s="142">
        <v>192</v>
      </c>
      <c r="J196" s="143">
        <v>436</v>
      </c>
      <c r="L196" s="40">
        <v>0.132638888888893</v>
      </c>
      <c r="M196" s="43">
        <v>191</v>
      </c>
      <c r="N196" s="28">
        <v>78</v>
      </c>
      <c r="P196" s="40">
        <v>0.132638888888889</v>
      </c>
      <c r="Q196" s="14">
        <v>191</v>
      </c>
      <c r="R196" s="28">
        <v>160</v>
      </c>
    </row>
    <row r="197" spans="5:18">
      <c r="E197" s="40">
        <v>0.134027777777777</v>
      </c>
      <c r="F197" s="14">
        <v>193</v>
      </c>
      <c r="G197" s="28">
        <v>469</v>
      </c>
      <c r="I197" s="142">
        <v>193</v>
      </c>
      <c r="J197" s="143">
        <v>439</v>
      </c>
      <c r="L197" s="40">
        <v>0.13333333333333799</v>
      </c>
      <c r="M197" s="42">
        <v>192</v>
      </c>
      <c r="N197" s="28">
        <v>76</v>
      </c>
      <c r="P197" s="40">
        <v>0.133333333333333</v>
      </c>
      <c r="Q197" s="14">
        <v>192</v>
      </c>
      <c r="R197" s="28">
        <v>157</v>
      </c>
    </row>
    <row r="198" spans="5:18">
      <c r="E198" s="40">
        <v>0.13472222222222199</v>
      </c>
      <c r="F198" s="14">
        <v>194</v>
      </c>
      <c r="G198" s="28">
        <v>472</v>
      </c>
      <c r="I198" s="142">
        <v>194</v>
      </c>
      <c r="J198" s="143">
        <v>442</v>
      </c>
      <c r="L198" s="40">
        <v>0.13402777777778299</v>
      </c>
      <c r="M198" s="42">
        <v>193</v>
      </c>
      <c r="N198" s="28">
        <v>74</v>
      </c>
      <c r="P198" s="40">
        <v>0.134027777777778</v>
      </c>
      <c r="Q198" s="14">
        <v>193</v>
      </c>
      <c r="R198" s="28">
        <v>154</v>
      </c>
    </row>
    <row r="199" spans="5:18">
      <c r="E199" s="40">
        <v>0.13541666666666599</v>
      </c>
      <c r="F199" s="14">
        <v>195</v>
      </c>
      <c r="G199" s="28">
        <v>475</v>
      </c>
      <c r="I199" s="142">
        <v>195</v>
      </c>
      <c r="J199" s="143">
        <v>445</v>
      </c>
      <c r="L199" s="40">
        <v>0.13472222222222799</v>
      </c>
      <c r="M199" s="43">
        <v>194</v>
      </c>
      <c r="N199" s="28">
        <v>72</v>
      </c>
      <c r="P199" s="40">
        <v>0.13472222222222199</v>
      </c>
      <c r="Q199" s="14">
        <v>194</v>
      </c>
      <c r="R199" s="28">
        <v>151</v>
      </c>
    </row>
    <row r="200" spans="5:18">
      <c r="E200" s="40">
        <v>0.13611111111111099</v>
      </c>
      <c r="F200" s="14">
        <v>196</v>
      </c>
      <c r="G200" s="28">
        <v>478</v>
      </c>
      <c r="I200" s="142">
        <v>196</v>
      </c>
      <c r="J200" s="143">
        <v>448</v>
      </c>
      <c r="L200" s="40">
        <v>0.13541666666667199</v>
      </c>
      <c r="M200" s="42">
        <v>195</v>
      </c>
      <c r="N200" s="28">
        <v>70</v>
      </c>
      <c r="P200" s="40">
        <v>0.13541666666666699</v>
      </c>
      <c r="Q200" s="14">
        <v>195</v>
      </c>
      <c r="R200" s="28">
        <v>148</v>
      </c>
    </row>
    <row r="201" spans="5:18">
      <c r="E201" s="40">
        <v>0.13680555555555499</v>
      </c>
      <c r="F201" s="14">
        <v>197</v>
      </c>
      <c r="G201" s="28">
        <v>481</v>
      </c>
      <c r="I201" s="142">
        <v>197</v>
      </c>
      <c r="J201" s="143">
        <v>451</v>
      </c>
      <c r="L201" s="40">
        <v>0.13611111111111701</v>
      </c>
      <c r="M201" s="42">
        <v>196</v>
      </c>
      <c r="N201" s="28">
        <v>68</v>
      </c>
      <c r="P201" s="40">
        <v>0.13611111111111099</v>
      </c>
      <c r="Q201" s="14">
        <v>196</v>
      </c>
      <c r="R201" s="28">
        <v>145</v>
      </c>
    </row>
    <row r="202" spans="5:18">
      <c r="E202" s="40">
        <v>0.13750000000000001</v>
      </c>
      <c r="F202" s="14">
        <v>198</v>
      </c>
      <c r="G202" s="28">
        <v>484</v>
      </c>
      <c r="I202" s="142">
        <v>198</v>
      </c>
      <c r="J202" s="143">
        <v>454</v>
      </c>
      <c r="L202" s="40">
        <v>0.13680555555556201</v>
      </c>
      <c r="M202" s="43">
        <v>197</v>
      </c>
      <c r="N202" s="28">
        <v>66</v>
      </c>
      <c r="P202" s="40">
        <v>0.13680555555555601</v>
      </c>
      <c r="Q202" s="14">
        <v>197</v>
      </c>
      <c r="R202" s="28">
        <v>142</v>
      </c>
    </row>
    <row r="203" spans="5:18">
      <c r="E203" s="40">
        <v>0.13819444444444401</v>
      </c>
      <c r="F203" s="14">
        <v>199</v>
      </c>
      <c r="G203" s="28">
        <v>487</v>
      </c>
      <c r="I203" s="142">
        <v>199</v>
      </c>
      <c r="J203" s="143">
        <v>457</v>
      </c>
      <c r="L203" s="40">
        <v>0.13750000000000701</v>
      </c>
      <c r="M203" s="42">
        <v>198</v>
      </c>
      <c r="N203" s="28">
        <v>64</v>
      </c>
      <c r="P203" s="40">
        <v>0.13750000000000001</v>
      </c>
      <c r="Q203" s="14">
        <v>198</v>
      </c>
      <c r="R203" s="28">
        <v>139</v>
      </c>
    </row>
    <row r="204" spans="5:18">
      <c r="E204" s="40">
        <v>0.13888888888888801</v>
      </c>
      <c r="F204" s="14">
        <v>200</v>
      </c>
      <c r="G204" s="28">
        <v>490</v>
      </c>
      <c r="I204" s="142">
        <v>200</v>
      </c>
      <c r="J204" s="143">
        <v>460</v>
      </c>
      <c r="L204" s="40">
        <v>0.138194444444452</v>
      </c>
      <c r="M204" s="42">
        <v>199</v>
      </c>
      <c r="N204" s="28">
        <v>62</v>
      </c>
      <c r="P204" s="40">
        <v>0.13819444444444401</v>
      </c>
      <c r="Q204" s="14">
        <v>199</v>
      </c>
      <c r="R204" s="28">
        <v>136</v>
      </c>
    </row>
    <row r="205" spans="5:18">
      <c r="E205" s="40">
        <v>0.139583333333333</v>
      </c>
      <c r="F205" s="14">
        <v>201</v>
      </c>
      <c r="G205" s="28">
        <v>493</v>
      </c>
      <c r="I205" s="142">
        <v>201</v>
      </c>
      <c r="J205" s="143">
        <v>463</v>
      </c>
      <c r="L205" s="40">
        <v>0.138888888888897</v>
      </c>
      <c r="M205" s="43">
        <v>200</v>
      </c>
      <c r="N205" s="28">
        <v>60</v>
      </c>
      <c r="P205" s="40">
        <v>0.13888888888888901</v>
      </c>
      <c r="Q205" s="14">
        <v>200</v>
      </c>
      <c r="R205" s="28">
        <v>133</v>
      </c>
    </row>
    <row r="206" spans="5:18">
      <c r="E206" s="40">
        <v>0.140277777777777</v>
      </c>
      <c r="F206" s="14">
        <v>202</v>
      </c>
      <c r="G206" s="28">
        <v>496</v>
      </c>
      <c r="I206" s="142">
        <v>202</v>
      </c>
      <c r="J206" s="143">
        <v>466</v>
      </c>
      <c r="L206" s="40">
        <v>0.139583333333342</v>
      </c>
      <c r="M206" s="42">
        <v>201</v>
      </c>
      <c r="N206" s="28">
        <v>58</v>
      </c>
      <c r="P206" s="40">
        <v>0.139583333333333</v>
      </c>
      <c r="Q206" s="14">
        <v>201</v>
      </c>
      <c r="R206" s="28">
        <v>130</v>
      </c>
    </row>
    <row r="207" spans="5:18">
      <c r="E207" s="40">
        <v>0.140972222222222</v>
      </c>
      <c r="F207" s="14">
        <v>203</v>
      </c>
      <c r="G207" s="28">
        <v>499</v>
      </c>
      <c r="I207" s="142">
        <v>203</v>
      </c>
      <c r="J207" s="143">
        <v>469</v>
      </c>
      <c r="L207" s="40">
        <v>0.14027777777778699</v>
      </c>
      <c r="M207" s="42">
        <v>202</v>
      </c>
      <c r="N207" s="28">
        <v>56</v>
      </c>
      <c r="P207" s="40">
        <v>0.140277777777778</v>
      </c>
      <c r="Q207" s="14">
        <v>202</v>
      </c>
      <c r="R207" s="28">
        <v>127</v>
      </c>
    </row>
    <row r="208" spans="5:18">
      <c r="E208" s="40">
        <v>0.141666666666666</v>
      </c>
      <c r="F208" s="14">
        <v>204</v>
      </c>
      <c r="G208" s="28">
        <v>502</v>
      </c>
      <c r="I208" s="142">
        <v>204</v>
      </c>
      <c r="J208" s="143">
        <v>472</v>
      </c>
      <c r="L208" s="40">
        <v>0.14097222222223099</v>
      </c>
      <c r="M208" s="43">
        <v>203</v>
      </c>
      <c r="N208" s="28">
        <v>54</v>
      </c>
      <c r="P208" s="40">
        <v>0.140972222222222</v>
      </c>
      <c r="Q208" s="14">
        <v>203</v>
      </c>
      <c r="R208" s="28">
        <v>124</v>
      </c>
    </row>
    <row r="209" spans="5:18">
      <c r="E209" s="40">
        <v>0.14236111111111099</v>
      </c>
      <c r="F209" s="14">
        <v>205</v>
      </c>
      <c r="G209" s="28">
        <v>505</v>
      </c>
      <c r="I209" s="142">
        <v>205</v>
      </c>
      <c r="J209" s="143">
        <v>475</v>
      </c>
      <c r="L209" s="40">
        <v>0.14166666666667599</v>
      </c>
      <c r="M209" s="42">
        <v>204</v>
      </c>
      <c r="N209" s="28">
        <v>52</v>
      </c>
      <c r="P209" s="40">
        <v>0.141666666666667</v>
      </c>
      <c r="Q209" s="14">
        <v>204</v>
      </c>
      <c r="R209" s="28">
        <v>121</v>
      </c>
    </row>
    <row r="210" spans="5:18">
      <c r="E210" s="40">
        <v>0.14305555555555499</v>
      </c>
      <c r="F210" s="14">
        <v>206</v>
      </c>
      <c r="G210" s="28">
        <v>508</v>
      </c>
      <c r="I210" s="142">
        <v>206</v>
      </c>
      <c r="J210" s="143">
        <v>478</v>
      </c>
      <c r="L210" s="40">
        <v>0.14236111111112101</v>
      </c>
      <c r="M210" s="42">
        <v>205</v>
      </c>
      <c r="N210" s="28">
        <v>50</v>
      </c>
      <c r="P210" s="40">
        <v>0.14236111111111099</v>
      </c>
      <c r="Q210" s="14">
        <v>205</v>
      </c>
      <c r="R210" s="28">
        <v>118</v>
      </c>
    </row>
    <row r="211" spans="5:18">
      <c r="E211" s="40">
        <v>0.14374999999999999</v>
      </c>
      <c r="F211" s="14">
        <v>207</v>
      </c>
      <c r="G211" s="28">
        <v>511</v>
      </c>
      <c r="I211" s="142">
        <v>207</v>
      </c>
      <c r="J211" s="143">
        <v>481</v>
      </c>
      <c r="L211" s="40">
        <v>0.14305555555556601</v>
      </c>
      <c r="M211" s="43">
        <v>206</v>
      </c>
      <c r="N211" s="28">
        <v>48</v>
      </c>
      <c r="P211" s="40">
        <v>0.14305555555555599</v>
      </c>
      <c r="Q211" s="14">
        <v>206</v>
      </c>
      <c r="R211" s="28">
        <v>115</v>
      </c>
    </row>
    <row r="212" spans="5:18">
      <c r="E212" s="40">
        <v>0.14444444444444399</v>
      </c>
      <c r="F212" s="14">
        <v>208</v>
      </c>
      <c r="G212" s="28">
        <v>514</v>
      </c>
      <c r="I212" s="142">
        <v>208</v>
      </c>
      <c r="J212" s="143">
        <v>484</v>
      </c>
      <c r="L212" s="40">
        <v>0.14375000000001101</v>
      </c>
      <c r="M212" s="42">
        <v>207</v>
      </c>
      <c r="N212" s="28">
        <v>46</v>
      </c>
      <c r="P212" s="40">
        <v>0.14374999999999999</v>
      </c>
      <c r="Q212" s="14">
        <v>207</v>
      </c>
      <c r="R212" s="28">
        <v>112</v>
      </c>
    </row>
    <row r="213" spans="5:18">
      <c r="E213" s="40">
        <v>0.14513888888888801</v>
      </c>
      <c r="F213" s="14">
        <v>209</v>
      </c>
      <c r="G213" s="28">
        <v>517</v>
      </c>
      <c r="I213" s="142">
        <v>209</v>
      </c>
      <c r="J213" s="143">
        <v>487</v>
      </c>
      <c r="L213" s="40">
        <v>0.144444444444456</v>
      </c>
      <c r="M213" s="42">
        <v>208</v>
      </c>
      <c r="N213" s="28">
        <v>44</v>
      </c>
      <c r="P213" s="40">
        <v>0.14444444444444399</v>
      </c>
      <c r="Q213" s="14">
        <v>208</v>
      </c>
      <c r="R213" s="28">
        <v>109</v>
      </c>
    </row>
    <row r="214" spans="5:18">
      <c r="E214" s="40">
        <v>0.14583333333333301</v>
      </c>
      <c r="F214" s="14">
        <v>210</v>
      </c>
      <c r="G214" s="28">
        <v>520</v>
      </c>
      <c r="I214" s="142">
        <v>210</v>
      </c>
      <c r="J214" s="143">
        <v>490</v>
      </c>
      <c r="L214" s="40">
        <v>0.145138888888901</v>
      </c>
      <c r="M214" s="43">
        <v>209</v>
      </c>
      <c r="N214" s="28">
        <v>42</v>
      </c>
      <c r="P214" s="40">
        <v>0.14513888888888901</v>
      </c>
      <c r="Q214" s="14">
        <v>209</v>
      </c>
      <c r="R214" s="28">
        <v>106</v>
      </c>
    </row>
    <row r="215" spans="5:18">
      <c r="E215" s="40">
        <v>0.14652777777777701</v>
      </c>
      <c r="F215" s="14">
        <v>211</v>
      </c>
      <c r="G215" s="28">
        <v>523</v>
      </c>
      <c r="I215" s="142">
        <v>211</v>
      </c>
      <c r="J215" s="143">
        <v>493</v>
      </c>
      <c r="L215" s="40">
        <v>0.145833333333346</v>
      </c>
      <c r="M215" s="42">
        <v>210</v>
      </c>
      <c r="N215" s="28">
        <v>40</v>
      </c>
      <c r="P215" s="40">
        <v>0.14583333333333301</v>
      </c>
      <c r="Q215" s="14">
        <v>210</v>
      </c>
      <c r="R215" s="28">
        <v>103</v>
      </c>
    </row>
    <row r="216" spans="5:18">
      <c r="E216" s="40">
        <v>0.147222222222222</v>
      </c>
      <c r="F216" s="14">
        <v>212</v>
      </c>
      <c r="G216" s="28">
        <v>526</v>
      </c>
      <c r="I216" s="142">
        <v>212</v>
      </c>
      <c r="J216" s="143">
        <v>496</v>
      </c>
      <c r="L216" s="40">
        <v>0.14652777777777778</v>
      </c>
      <c r="M216" s="42">
        <v>211</v>
      </c>
      <c r="N216" s="28">
        <v>38</v>
      </c>
      <c r="P216" s="40">
        <v>0.14652777777777801</v>
      </c>
      <c r="Q216" s="14">
        <v>211</v>
      </c>
      <c r="R216" s="28">
        <v>100</v>
      </c>
    </row>
    <row r="217" spans="5:18">
      <c r="E217" s="40">
        <v>0.147916666666666</v>
      </c>
      <c r="F217" s="14">
        <v>213</v>
      </c>
      <c r="G217" s="28">
        <v>529</v>
      </c>
      <c r="I217" s="142">
        <v>213</v>
      </c>
      <c r="J217" s="143">
        <v>499</v>
      </c>
      <c r="L217" s="40">
        <v>0.14722222222222223</v>
      </c>
      <c r="M217" s="43">
        <v>212</v>
      </c>
      <c r="N217" s="28">
        <v>36</v>
      </c>
      <c r="P217" s="40">
        <v>0.147222222222222</v>
      </c>
      <c r="Q217" s="14">
        <v>212</v>
      </c>
      <c r="R217" s="28">
        <v>98</v>
      </c>
    </row>
    <row r="218" spans="5:18">
      <c r="E218" s="40">
        <v>0.148611111111111</v>
      </c>
      <c r="F218" s="14">
        <v>214</v>
      </c>
      <c r="G218" s="28">
        <v>532</v>
      </c>
      <c r="I218" s="142">
        <v>214</v>
      </c>
      <c r="J218" s="143">
        <v>502</v>
      </c>
      <c r="L218" s="40">
        <v>0.14791666666666667</v>
      </c>
      <c r="M218" s="42">
        <v>213</v>
      </c>
      <c r="N218" s="28">
        <v>34</v>
      </c>
      <c r="P218" s="40">
        <v>0.147916666666667</v>
      </c>
      <c r="Q218" s="14">
        <v>213</v>
      </c>
      <c r="R218" s="28">
        <v>96</v>
      </c>
    </row>
    <row r="219" spans="5:18">
      <c r="E219" s="40">
        <v>0.149305555555555</v>
      </c>
      <c r="F219" s="14">
        <v>215</v>
      </c>
      <c r="G219" s="28">
        <v>535</v>
      </c>
      <c r="I219" s="142">
        <v>215</v>
      </c>
      <c r="J219" s="143">
        <v>505</v>
      </c>
      <c r="L219" s="40">
        <v>0.14861111111111111</v>
      </c>
      <c r="M219" s="42">
        <v>214</v>
      </c>
      <c r="N219" s="28">
        <v>32</v>
      </c>
      <c r="P219" s="40">
        <v>0.148611111111111</v>
      </c>
      <c r="Q219" s="14">
        <v>214</v>
      </c>
      <c r="R219" s="28">
        <v>94</v>
      </c>
    </row>
    <row r="220" spans="5:18">
      <c r="E220" s="40">
        <v>0.15</v>
      </c>
      <c r="F220" s="14">
        <v>216</v>
      </c>
      <c r="G220" s="28">
        <v>538</v>
      </c>
      <c r="I220" s="142">
        <v>216</v>
      </c>
      <c r="J220" s="143">
        <v>508</v>
      </c>
      <c r="L220" s="40">
        <v>0.149305555555556</v>
      </c>
      <c r="M220" s="43">
        <v>215</v>
      </c>
      <c r="N220" s="28">
        <v>30</v>
      </c>
      <c r="P220" s="40">
        <v>0.149305555555556</v>
      </c>
      <c r="Q220" s="14">
        <v>215</v>
      </c>
      <c r="R220" s="28">
        <v>92</v>
      </c>
    </row>
    <row r="221" spans="5:18">
      <c r="E221" s="40">
        <v>0.15069444444444399</v>
      </c>
      <c r="F221" s="14">
        <v>217</v>
      </c>
      <c r="G221" s="28">
        <v>541</v>
      </c>
      <c r="I221" s="142">
        <v>217</v>
      </c>
      <c r="J221" s="143">
        <v>511</v>
      </c>
      <c r="L221" s="40">
        <v>0.15</v>
      </c>
      <c r="M221" s="42">
        <v>216</v>
      </c>
      <c r="N221" s="28">
        <v>28</v>
      </c>
      <c r="P221" s="40">
        <v>0.15</v>
      </c>
      <c r="Q221" s="14">
        <v>216</v>
      </c>
      <c r="R221" s="28">
        <v>90</v>
      </c>
    </row>
    <row r="222" spans="5:18">
      <c r="E222" s="40">
        <v>0.15138888888888799</v>
      </c>
      <c r="F222" s="14">
        <v>218</v>
      </c>
      <c r="G222" s="28">
        <v>544</v>
      </c>
      <c r="I222" s="142">
        <v>218</v>
      </c>
      <c r="J222" s="143">
        <v>514</v>
      </c>
      <c r="L222" s="40">
        <v>0.15069444444444399</v>
      </c>
      <c r="M222" s="42">
        <v>217</v>
      </c>
      <c r="N222" s="28">
        <v>26</v>
      </c>
      <c r="P222" s="40">
        <v>0.15069444444444399</v>
      </c>
      <c r="Q222" s="14">
        <v>217</v>
      </c>
      <c r="R222" s="28">
        <v>88</v>
      </c>
    </row>
    <row r="223" spans="5:18" ht="16" thickBot="1">
      <c r="E223" s="40">
        <v>0.15208333333333299</v>
      </c>
      <c r="F223" s="14">
        <v>219</v>
      </c>
      <c r="G223" s="28">
        <v>547</v>
      </c>
      <c r="I223" s="144">
        <v>219</v>
      </c>
      <c r="J223" s="145">
        <v>517</v>
      </c>
      <c r="L223" s="40">
        <v>0.15138888888888899</v>
      </c>
      <c r="M223" s="43">
        <v>218</v>
      </c>
      <c r="N223" s="28">
        <v>24</v>
      </c>
      <c r="P223" s="40">
        <v>0.15138888888888899</v>
      </c>
      <c r="Q223" s="14">
        <v>218</v>
      </c>
      <c r="R223" s="28">
        <v>86</v>
      </c>
    </row>
    <row r="224" spans="5:18">
      <c r="E224" s="40">
        <v>0.15277777777777701</v>
      </c>
      <c r="F224" s="14">
        <v>220</v>
      </c>
      <c r="G224" s="28">
        <v>550</v>
      </c>
      <c r="L224" s="40">
        <v>0.15208333333333299</v>
      </c>
      <c r="M224" s="42">
        <v>219</v>
      </c>
      <c r="N224" s="28">
        <v>22</v>
      </c>
      <c r="P224" s="40">
        <v>0.15208333333333299</v>
      </c>
      <c r="Q224" s="14">
        <v>219</v>
      </c>
      <c r="R224" s="28">
        <v>84</v>
      </c>
    </row>
    <row r="225" spans="5:18">
      <c r="E225" s="40">
        <v>0.15347222222222201</v>
      </c>
      <c r="F225" s="14">
        <v>221</v>
      </c>
      <c r="G225" s="28">
        <v>553</v>
      </c>
      <c r="L225" s="40">
        <v>0.15277777777777801</v>
      </c>
      <c r="M225" s="42">
        <v>220</v>
      </c>
      <c r="N225" s="28">
        <v>20</v>
      </c>
      <c r="P225" s="40">
        <v>0.15277777777777801</v>
      </c>
      <c r="Q225" s="14">
        <v>220</v>
      </c>
      <c r="R225" s="28">
        <v>82</v>
      </c>
    </row>
    <row r="226" spans="5:18">
      <c r="E226" s="40">
        <v>0.15416666666666601</v>
      </c>
      <c r="F226" s="14">
        <v>222</v>
      </c>
      <c r="G226" s="28">
        <v>556</v>
      </c>
      <c r="L226" s="40">
        <v>0.15347222222222201</v>
      </c>
      <c r="M226" s="43">
        <v>221</v>
      </c>
      <c r="N226" s="28">
        <v>18</v>
      </c>
      <c r="P226" s="40">
        <v>0.15347222222222201</v>
      </c>
      <c r="Q226" s="14">
        <v>221</v>
      </c>
      <c r="R226" s="28">
        <v>80</v>
      </c>
    </row>
    <row r="227" spans="5:18">
      <c r="E227" s="40">
        <v>0.15486111111111101</v>
      </c>
      <c r="F227" s="14">
        <v>223</v>
      </c>
      <c r="G227" s="28">
        <v>559</v>
      </c>
      <c r="L227" s="40">
        <v>0.15416666666666701</v>
      </c>
      <c r="M227" s="42">
        <v>222</v>
      </c>
      <c r="N227" s="28">
        <v>16</v>
      </c>
      <c r="P227" s="40">
        <v>0.15416666666666701</v>
      </c>
      <c r="Q227" s="14">
        <v>222</v>
      </c>
      <c r="R227" s="28">
        <v>78</v>
      </c>
    </row>
    <row r="228" spans="5:18">
      <c r="E228" s="40">
        <v>0.155555555555555</v>
      </c>
      <c r="F228" s="14">
        <v>224</v>
      </c>
      <c r="G228" s="28">
        <v>562</v>
      </c>
      <c r="L228" s="40">
        <v>0.15486111111111101</v>
      </c>
      <c r="M228" s="42">
        <v>223</v>
      </c>
      <c r="N228" s="28">
        <v>14</v>
      </c>
      <c r="P228" s="40">
        <v>0.15486111111111101</v>
      </c>
      <c r="Q228" s="14">
        <v>223</v>
      </c>
      <c r="R228" s="28">
        <v>76</v>
      </c>
    </row>
    <row r="229" spans="5:18">
      <c r="E229" s="40">
        <v>0.15625</v>
      </c>
      <c r="F229" s="14">
        <v>225</v>
      </c>
      <c r="G229" s="28">
        <v>565</v>
      </c>
      <c r="L229" s="40">
        <v>0.155555555555556</v>
      </c>
      <c r="M229" s="43">
        <v>224</v>
      </c>
      <c r="N229" s="28">
        <v>12</v>
      </c>
      <c r="P229" s="40">
        <v>0.155555555555556</v>
      </c>
      <c r="Q229" s="14">
        <v>224</v>
      </c>
      <c r="R229" s="28">
        <v>74</v>
      </c>
    </row>
    <row r="230" spans="5:18">
      <c r="E230" s="40">
        <v>0.156944444444444</v>
      </c>
      <c r="F230" s="14">
        <v>226</v>
      </c>
      <c r="G230" s="28">
        <v>568</v>
      </c>
      <c r="L230" s="40">
        <v>0.15625</v>
      </c>
      <c r="M230" s="42">
        <v>225</v>
      </c>
      <c r="N230" s="28">
        <v>10</v>
      </c>
      <c r="P230" s="40">
        <v>0.15625</v>
      </c>
      <c r="Q230" s="14">
        <v>225</v>
      </c>
      <c r="R230" s="28">
        <v>72</v>
      </c>
    </row>
    <row r="231" spans="5:18">
      <c r="E231" s="40">
        <v>0.157638888888888</v>
      </c>
      <c r="F231" s="14">
        <v>227</v>
      </c>
      <c r="G231" s="28">
        <v>571</v>
      </c>
      <c r="L231" s="40">
        <v>0.156944444444444</v>
      </c>
      <c r="M231" s="42">
        <v>226</v>
      </c>
      <c r="N231" s="28">
        <v>8</v>
      </c>
      <c r="P231" s="40">
        <v>0.156944444444444</v>
      </c>
      <c r="Q231" s="14">
        <v>226</v>
      </c>
      <c r="R231" s="28">
        <v>70</v>
      </c>
    </row>
    <row r="232" spans="5:18">
      <c r="E232" s="40">
        <v>0.15833333333333299</v>
      </c>
      <c r="F232" s="14">
        <v>228</v>
      </c>
      <c r="G232" s="28">
        <v>574</v>
      </c>
      <c r="L232" s="40">
        <v>0.15763888888888899</v>
      </c>
      <c r="M232" s="43">
        <v>227</v>
      </c>
      <c r="N232" s="28">
        <v>6</v>
      </c>
      <c r="P232" s="40">
        <v>0.15763888888888899</v>
      </c>
      <c r="Q232" s="14">
        <v>227</v>
      </c>
      <c r="R232" s="28">
        <v>68</v>
      </c>
    </row>
    <row r="233" spans="5:18">
      <c r="E233" s="40">
        <v>0.15902777777777699</v>
      </c>
      <c r="F233" s="14">
        <v>229</v>
      </c>
      <c r="G233" s="28">
        <v>577</v>
      </c>
      <c r="L233" s="40">
        <v>0.15833333333333299</v>
      </c>
      <c r="M233" s="42">
        <v>228</v>
      </c>
      <c r="N233" s="28">
        <v>4</v>
      </c>
      <c r="P233" s="40">
        <v>0.15833333333333299</v>
      </c>
      <c r="Q233" s="14">
        <v>228</v>
      </c>
      <c r="R233" s="28">
        <v>66</v>
      </c>
    </row>
    <row r="234" spans="5:18">
      <c r="E234" s="40">
        <v>0.15972222222222199</v>
      </c>
      <c r="F234" s="14">
        <v>230</v>
      </c>
      <c r="G234" s="28">
        <v>580</v>
      </c>
      <c r="L234" s="40">
        <v>0.15902777777777799</v>
      </c>
      <c r="M234" s="42">
        <v>229</v>
      </c>
      <c r="N234" s="28">
        <v>2</v>
      </c>
      <c r="P234" s="40">
        <v>0.15902777777777799</v>
      </c>
      <c r="Q234" s="14">
        <v>229</v>
      </c>
      <c r="R234" s="28">
        <v>64</v>
      </c>
    </row>
    <row r="235" spans="5:18">
      <c r="E235" s="40">
        <v>0.16041666666666601</v>
      </c>
      <c r="F235" s="14">
        <v>231</v>
      </c>
      <c r="G235" s="28">
        <v>583</v>
      </c>
      <c r="L235" s="40">
        <v>0.15972222222222199</v>
      </c>
      <c r="M235" s="43">
        <v>230</v>
      </c>
      <c r="N235" s="28">
        <v>0</v>
      </c>
      <c r="P235" s="40">
        <v>0.15972222222222199</v>
      </c>
      <c r="Q235" s="14">
        <v>230</v>
      </c>
      <c r="R235" s="28">
        <v>62</v>
      </c>
    </row>
    <row r="236" spans="5:18">
      <c r="E236" s="40">
        <v>0.16111111111111101</v>
      </c>
      <c r="F236" s="14">
        <v>232</v>
      </c>
      <c r="G236" s="28">
        <v>586</v>
      </c>
      <c r="L236" s="40">
        <v>0.16041666666666701</v>
      </c>
      <c r="M236" s="42">
        <v>231</v>
      </c>
      <c r="N236" s="28">
        <v>0</v>
      </c>
      <c r="P236" s="40">
        <v>0.16041666666666701</v>
      </c>
      <c r="Q236" s="14">
        <v>231</v>
      </c>
      <c r="R236" s="28">
        <v>60</v>
      </c>
    </row>
    <row r="237" spans="5:18">
      <c r="E237" s="40">
        <v>0.16180555555555501</v>
      </c>
      <c r="F237" s="14">
        <v>233</v>
      </c>
      <c r="G237" s="28">
        <v>589</v>
      </c>
      <c r="L237" s="40">
        <v>0.16111111111111101</v>
      </c>
      <c r="M237" s="42">
        <v>232</v>
      </c>
      <c r="N237" s="28">
        <v>0</v>
      </c>
      <c r="P237" s="40">
        <v>0.16111111111111101</v>
      </c>
      <c r="Q237" s="14">
        <v>232</v>
      </c>
      <c r="R237" s="28">
        <v>58</v>
      </c>
    </row>
    <row r="238" spans="5:18">
      <c r="E238" s="40">
        <v>0.16250000000000001</v>
      </c>
      <c r="F238" s="14">
        <v>234</v>
      </c>
      <c r="G238" s="28">
        <v>592</v>
      </c>
      <c r="L238" s="40">
        <v>0.16180555555555501</v>
      </c>
      <c r="M238" s="43">
        <v>233</v>
      </c>
      <c r="N238" s="28">
        <v>0</v>
      </c>
      <c r="P238" s="40">
        <v>0.16180555555555601</v>
      </c>
      <c r="Q238" s="14">
        <v>233</v>
      </c>
      <c r="R238" s="28">
        <v>56</v>
      </c>
    </row>
    <row r="239" spans="5:18">
      <c r="E239" s="40">
        <v>0.163194444444444</v>
      </c>
      <c r="F239" s="14">
        <v>235</v>
      </c>
      <c r="G239" s="28">
        <v>595</v>
      </c>
      <c r="L239" s="40">
        <v>0.16250000000000001</v>
      </c>
      <c r="M239" s="42">
        <v>234</v>
      </c>
      <c r="N239" s="28">
        <v>0</v>
      </c>
      <c r="P239" s="40">
        <v>0.16250000000000001</v>
      </c>
      <c r="Q239" s="14">
        <v>234</v>
      </c>
      <c r="R239" s="28">
        <v>54</v>
      </c>
    </row>
    <row r="240" spans="5:18">
      <c r="E240" s="40">
        <v>0.163888888888888</v>
      </c>
      <c r="F240" s="14">
        <v>236</v>
      </c>
      <c r="G240" s="28">
        <v>598</v>
      </c>
      <c r="L240" s="40">
        <v>0.163194444444444</v>
      </c>
      <c r="M240" s="42">
        <v>235</v>
      </c>
      <c r="N240" s="28">
        <v>0</v>
      </c>
      <c r="P240" s="40">
        <v>0.163194444444444</v>
      </c>
      <c r="Q240" s="14">
        <v>235</v>
      </c>
      <c r="R240" s="28">
        <v>52</v>
      </c>
    </row>
    <row r="241" spans="5:18">
      <c r="E241" s="40">
        <v>0.164583333333333</v>
      </c>
      <c r="F241" s="14">
        <v>237</v>
      </c>
      <c r="G241" s="28">
        <v>601</v>
      </c>
      <c r="L241" s="40">
        <v>0.163888888888889</v>
      </c>
      <c r="M241" s="43">
        <v>236</v>
      </c>
      <c r="N241" s="28">
        <v>0</v>
      </c>
      <c r="P241" s="40">
        <v>0.163888888888889</v>
      </c>
      <c r="Q241" s="14">
        <v>236</v>
      </c>
      <c r="R241" s="28">
        <v>50</v>
      </c>
    </row>
    <row r="242" spans="5:18">
      <c r="E242" s="40">
        <v>0.165277777777777</v>
      </c>
      <c r="F242" s="14">
        <v>238</v>
      </c>
      <c r="G242" s="28">
        <v>604</v>
      </c>
      <c r="L242" s="40">
        <v>0.164583333333333</v>
      </c>
      <c r="M242" s="42">
        <v>237</v>
      </c>
      <c r="N242" s="28">
        <v>0</v>
      </c>
      <c r="P242" s="40">
        <v>0.164583333333333</v>
      </c>
      <c r="Q242" s="14">
        <v>237</v>
      </c>
      <c r="R242" s="28">
        <v>48</v>
      </c>
    </row>
    <row r="243" spans="5:18">
      <c r="E243" s="40">
        <v>0.16597222222222199</v>
      </c>
      <c r="F243" s="14">
        <v>239</v>
      </c>
      <c r="G243" s="28">
        <v>607</v>
      </c>
      <c r="L243" s="40">
        <v>0.165277777777778</v>
      </c>
      <c r="M243" s="42">
        <v>238</v>
      </c>
      <c r="N243" s="28">
        <v>0</v>
      </c>
      <c r="P243" s="40">
        <v>0.165277777777778</v>
      </c>
      <c r="Q243" s="14">
        <v>238</v>
      </c>
      <c r="R243" s="28">
        <v>46</v>
      </c>
    </row>
    <row r="244" spans="5:18" ht="16" thickBot="1">
      <c r="E244" s="47">
        <v>0.16666666666666599</v>
      </c>
      <c r="F244" s="30">
        <v>240</v>
      </c>
      <c r="G244" s="31">
        <v>610</v>
      </c>
      <c r="L244" s="40">
        <v>0.16597222222222199</v>
      </c>
      <c r="M244" s="43">
        <v>239</v>
      </c>
      <c r="N244" s="28">
        <v>0</v>
      </c>
      <c r="P244" s="40">
        <v>0.16597222222222199</v>
      </c>
      <c r="Q244" s="14">
        <v>239</v>
      </c>
      <c r="R244" s="28">
        <v>44</v>
      </c>
    </row>
    <row r="245" spans="5:18" ht="16" thickBot="1">
      <c r="E245" s="32"/>
      <c r="L245" s="47">
        <v>0.16666666666666699</v>
      </c>
      <c r="M245" s="48">
        <v>240</v>
      </c>
      <c r="N245" s="31">
        <v>0</v>
      </c>
      <c r="P245" s="40">
        <v>0.16666666666666699</v>
      </c>
      <c r="Q245" s="14">
        <v>240</v>
      </c>
      <c r="R245" s="28">
        <v>42</v>
      </c>
    </row>
    <row r="246" spans="5:18">
      <c r="E246" s="32"/>
      <c r="M246" s="33"/>
      <c r="P246" s="40">
        <v>0.16736111111111299</v>
      </c>
      <c r="Q246" s="14">
        <v>241</v>
      </c>
      <c r="R246" s="28">
        <v>40</v>
      </c>
    </row>
    <row r="247" spans="5:18">
      <c r="E247" s="32"/>
      <c r="M247" s="33"/>
      <c r="P247" s="40">
        <v>0.16805555555555801</v>
      </c>
      <c r="Q247" s="14">
        <v>242</v>
      </c>
      <c r="R247" s="28">
        <v>38</v>
      </c>
    </row>
    <row r="248" spans="5:18">
      <c r="E248" s="32"/>
      <c r="M248" s="33"/>
      <c r="P248" s="40">
        <v>0.16875000000000301</v>
      </c>
      <c r="Q248" s="14">
        <v>243</v>
      </c>
      <c r="R248" s="28">
        <v>36</v>
      </c>
    </row>
    <row r="249" spans="5:18">
      <c r="E249" s="32"/>
      <c r="M249" s="33"/>
      <c r="P249" s="40">
        <v>0.16944444444444801</v>
      </c>
      <c r="Q249" s="14">
        <v>244</v>
      </c>
      <c r="R249" s="28">
        <v>34</v>
      </c>
    </row>
    <row r="250" spans="5:18">
      <c r="E250" s="32"/>
      <c r="M250" s="33"/>
      <c r="P250" s="40">
        <v>0.170138888888893</v>
      </c>
      <c r="Q250" s="14">
        <v>245</v>
      </c>
      <c r="R250" s="28">
        <v>32</v>
      </c>
    </row>
    <row r="251" spans="5:18">
      <c r="E251" s="32"/>
      <c r="M251" s="33"/>
      <c r="P251" s="40">
        <v>0.170833333333338</v>
      </c>
      <c r="Q251" s="14">
        <v>246</v>
      </c>
      <c r="R251" s="28">
        <v>30</v>
      </c>
    </row>
    <row r="252" spans="5:18">
      <c r="E252" s="32"/>
      <c r="M252" s="33"/>
      <c r="P252" s="40">
        <v>0.171527777777783</v>
      </c>
      <c r="Q252" s="14">
        <v>247</v>
      </c>
      <c r="R252" s="28">
        <v>28</v>
      </c>
    </row>
    <row r="253" spans="5:18">
      <c r="E253" s="32"/>
      <c r="M253" s="33"/>
      <c r="P253" s="40">
        <v>0.17222222222222799</v>
      </c>
      <c r="Q253" s="14">
        <v>248</v>
      </c>
      <c r="R253" s="28">
        <v>26</v>
      </c>
    </row>
    <row r="254" spans="5:18">
      <c r="E254" s="32"/>
      <c r="M254" s="33"/>
      <c r="P254" s="40">
        <v>0.17291666666667299</v>
      </c>
      <c r="Q254" s="14">
        <v>249</v>
      </c>
      <c r="R254" s="28">
        <v>24</v>
      </c>
    </row>
    <row r="255" spans="5:18">
      <c r="E255" s="32"/>
      <c r="M255" s="33"/>
      <c r="P255" s="40">
        <v>0.17361111111111799</v>
      </c>
      <c r="Q255" s="14">
        <v>250</v>
      </c>
      <c r="R255" s="28">
        <v>22</v>
      </c>
    </row>
    <row r="256" spans="5:18">
      <c r="E256" s="32"/>
      <c r="M256" s="33"/>
      <c r="P256" s="40">
        <v>0.17430555555556301</v>
      </c>
      <c r="Q256" s="14">
        <v>251</v>
      </c>
      <c r="R256" s="28">
        <v>20</v>
      </c>
    </row>
    <row r="257" spans="5:18">
      <c r="E257" s="32"/>
      <c r="M257" s="33"/>
      <c r="P257" s="40">
        <v>0.17500000000000801</v>
      </c>
      <c r="Q257" s="14">
        <v>252</v>
      </c>
      <c r="R257" s="28">
        <v>18</v>
      </c>
    </row>
    <row r="258" spans="5:18">
      <c r="E258" s="32"/>
      <c r="M258" s="33"/>
      <c r="P258" s="40">
        <v>0.17569444444445301</v>
      </c>
      <c r="Q258" s="14">
        <v>253</v>
      </c>
      <c r="R258" s="28">
        <v>16</v>
      </c>
    </row>
    <row r="259" spans="5:18">
      <c r="E259" s="32"/>
      <c r="M259" s="33"/>
      <c r="P259" s="40">
        <v>0.176388888888898</v>
      </c>
      <c r="Q259" s="14">
        <v>254</v>
      </c>
      <c r="R259" s="28">
        <v>14</v>
      </c>
    </row>
    <row r="260" spans="5:18">
      <c r="E260" s="32"/>
      <c r="M260" s="33"/>
      <c r="P260" s="40">
        <v>0.177083333333343</v>
      </c>
      <c r="Q260" s="14">
        <v>255</v>
      </c>
      <c r="R260" s="28">
        <v>12</v>
      </c>
    </row>
    <row r="261" spans="5:18">
      <c r="E261" s="32"/>
      <c r="M261" s="33"/>
      <c r="P261" s="40">
        <v>0.177777777777788</v>
      </c>
      <c r="Q261" s="14">
        <v>256</v>
      </c>
      <c r="R261" s="28">
        <v>10</v>
      </c>
    </row>
    <row r="262" spans="5:18">
      <c r="E262" s="32"/>
      <c r="M262" s="33"/>
      <c r="P262" s="40">
        <v>0.178472222222233</v>
      </c>
      <c r="Q262" s="14">
        <v>257</v>
      </c>
      <c r="R262" s="28">
        <v>8</v>
      </c>
    </row>
    <row r="263" spans="5:18">
      <c r="E263" s="32"/>
      <c r="M263" s="33"/>
      <c r="P263" s="40">
        <v>0.17916666666667799</v>
      </c>
      <c r="Q263" s="14">
        <v>258</v>
      </c>
      <c r="R263" s="28">
        <v>6</v>
      </c>
    </row>
    <row r="264" spans="5:18">
      <c r="E264" s="32"/>
      <c r="M264" s="33"/>
      <c r="P264" s="40">
        <v>0.17986111111112299</v>
      </c>
      <c r="Q264" s="14">
        <v>259</v>
      </c>
      <c r="R264" s="28">
        <v>4</v>
      </c>
    </row>
    <row r="265" spans="5:18">
      <c r="E265" s="32"/>
      <c r="M265" s="33"/>
      <c r="P265" s="40">
        <v>0.18055555555556799</v>
      </c>
      <c r="Q265" s="14">
        <v>260</v>
      </c>
      <c r="R265" s="28">
        <v>2</v>
      </c>
    </row>
    <row r="266" spans="5:18">
      <c r="E266" s="32"/>
      <c r="M266" s="33"/>
      <c r="P266" s="40">
        <v>0.18125000000001301</v>
      </c>
      <c r="Q266" s="14">
        <v>261</v>
      </c>
      <c r="R266" s="28">
        <v>0</v>
      </c>
    </row>
    <row r="267" spans="5:18">
      <c r="E267" s="32"/>
      <c r="M267" s="33"/>
      <c r="P267" s="40">
        <v>0.18194444444445801</v>
      </c>
      <c r="Q267" s="14">
        <v>262</v>
      </c>
      <c r="R267" s="28">
        <v>0</v>
      </c>
    </row>
    <row r="268" spans="5:18">
      <c r="E268" s="32"/>
      <c r="M268" s="33"/>
      <c r="P268" s="40">
        <v>0.18263888888890301</v>
      </c>
      <c r="Q268" s="14">
        <v>263</v>
      </c>
      <c r="R268" s="28">
        <v>0</v>
      </c>
    </row>
    <row r="269" spans="5:18">
      <c r="E269" s="32"/>
      <c r="M269" s="33"/>
      <c r="P269" s="40">
        <v>0.183333333333348</v>
      </c>
      <c r="Q269" s="14">
        <v>264</v>
      </c>
      <c r="R269" s="28">
        <v>0</v>
      </c>
    </row>
    <row r="270" spans="5:18">
      <c r="E270" s="32"/>
      <c r="M270" s="33"/>
      <c r="P270" s="40">
        <v>0.184027777777793</v>
      </c>
      <c r="Q270" s="14">
        <v>265</v>
      </c>
      <c r="R270" s="28">
        <v>0</v>
      </c>
    </row>
    <row r="271" spans="5:18">
      <c r="E271" s="32"/>
      <c r="M271" s="33"/>
      <c r="P271" s="40">
        <v>0.184722222222238</v>
      </c>
      <c r="Q271" s="14">
        <v>266</v>
      </c>
      <c r="R271" s="28">
        <v>0</v>
      </c>
    </row>
    <row r="272" spans="5:18">
      <c r="E272" s="32"/>
      <c r="M272" s="33"/>
      <c r="P272" s="40">
        <v>0.18541666666668299</v>
      </c>
      <c r="Q272" s="14">
        <v>267</v>
      </c>
      <c r="R272" s="28">
        <v>0</v>
      </c>
    </row>
    <row r="273" spans="5:18">
      <c r="E273" s="32"/>
      <c r="M273" s="33"/>
      <c r="P273" s="40">
        <v>0.18611111111112799</v>
      </c>
      <c r="Q273" s="14">
        <v>268</v>
      </c>
      <c r="R273" s="28">
        <v>0</v>
      </c>
    </row>
    <row r="274" spans="5:18">
      <c r="E274" s="32"/>
      <c r="M274" s="33"/>
      <c r="P274" s="40">
        <v>0.18680555555557299</v>
      </c>
      <c r="Q274" s="14">
        <v>269</v>
      </c>
      <c r="R274" s="28">
        <v>0</v>
      </c>
    </row>
    <row r="275" spans="5:18" ht="16" thickBot="1">
      <c r="E275" s="32"/>
      <c r="M275" s="33"/>
      <c r="P275" s="47">
        <v>0.18750000000001801</v>
      </c>
      <c r="Q275" s="30">
        <v>270</v>
      </c>
      <c r="R275" s="31">
        <v>0</v>
      </c>
    </row>
    <row r="276" spans="5:18">
      <c r="E276" s="32"/>
      <c r="M276" s="33"/>
      <c r="P276" s="32"/>
    </row>
    <row r="277" spans="5:18">
      <c r="E277" s="32"/>
      <c r="M277" s="33"/>
      <c r="P277" s="32"/>
    </row>
  </sheetData>
  <mergeCells count="5">
    <mergeCell ref="B3:C3"/>
    <mergeCell ref="E3:G3"/>
    <mergeCell ref="I3:J3"/>
    <mergeCell ref="L3:N3"/>
    <mergeCell ref="P3:R3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="75" zoomScaleNormal="75" zoomScalePageLayoutView="75" workbookViewId="0"/>
  </sheetViews>
  <sheetFormatPr baseColWidth="10" defaultColWidth="11" defaultRowHeight="15" x14ac:dyDescent="0"/>
  <cols>
    <col min="1" max="1" width="19.1640625" customWidth="1"/>
    <col min="7" max="7" width="16.1640625" customWidth="1"/>
    <col min="8" max="8" width="21.6640625" style="146" customWidth="1"/>
    <col min="11" max="11" width="17.6640625" customWidth="1"/>
  </cols>
  <sheetData>
    <row r="1" spans="1:15" ht="20">
      <c r="A1" s="62" t="s">
        <v>13</v>
      </c>
      <c r="B1" s="325" t="s">
        <v>14</v>
      </c>
      <c r="C1" s="325"/>
      <c r="D1" s="325"/>
      <c r="E1" s="325"/>
      <c r="F1" s="325"/>
      <c r="G1" s="325"/>
      <c r="H1" s="185" t="s">
        <v>38</v>
      </c>
      <c r="K1" t="s">
        <v>13</v>
      </c>
      <c r="L1" s="252" t="s">
        <v>23</v>
      </c>
    </row>
    <row r="2" spans="1:15" ht="19" thickBot="1">
      <c r="A2" s="2"/>
      <c r="B2" s="7" t="s">
        <v>15</v>
      </c>
      <c r="C2" s="8" t="s">
        <v>16</v>
      </c>
      <c r="D2" s="11" t="s">
        <v>16</v>
      </c>
      <c r="E2" s="8" t="s">
        <v>16</v>
      </c>
      <c r="F2" s="8" t="s">
        <v>18</v>
      </c>
      <c r="G2" s="89" t="s">
        <v>19</v>
      </c>
      <c r="H2" s="20"/>
      <c r="J2" s="118" t="s">
        <v>71</v>
      </c>
      <c r="K2" s="14"/>
      <c r="L2" s="20"/>
      <c r="N2" s="19" t="s">
        <v>38</v>
      </c>
    </row>
    <row r="3" spans="1:15" ht="18">
      <c r="A3" s="284" t="s">
        <v>86</v>
      </c>
      <c r="B3" s="224"/>
      <c r="C3" s="224"/>
      <c r="D3" s="224"/>
      <c r="E3" s="224"/>
      <c r="F3" s="224">
        <f t="shared" ref="F3:F28" si="0">SUM(B3:E3)</f>
        <v>0</v>
      </c>
      <c r="G3" s="285"/>
      <c r="H3" s="285"/>
      <c r="J3" s="118" t="s">
        <v>73</v>
      </c>
      <c r="K3" s="14" t="s">
        <v>107</v>
      </c>
      <c r="L3" s="20">
        <v>15</v>
      </c>
      <c r="N3" s="54" t="s">
        <v>19</v>
      </c>
      <c r="O3" s="16" t="s">
        <v>23</v>
      </c>
    </row>
    <row r="4" spans="1:15" ht="18">
      <c r="A4" s="190" t="s">
        <v>10</v>
      </c>
      <c r="B4" s="63">
        <v>97</v>
      </c>
      <c r="C4" s="63">
        <v>82</v>
      </c>
      <c r="D4" s="63">
        <v>97</v>
      </c>
      <c r="E4" s="63">
        <v>95</v>
      </c>
      <c r="F4" s="63">
        <f t="shared" si="0"/>
        <v>371</v>
      </c>
      <c r="G4" s="228"/>
      <c r="H4" s="228"/>
      <c r="J4" s="118" t="s">
        <v>69</v>
      </c>
      <c r="K4" s="14" t="s">
        <v>108</v>
      </c>
      <c r="L4" s="20">
        <v>13</v>
      </c>
      <c r="N4" s="253" t="s">
        <v>30</v>
      </c>
      <c r="O4" s="17">
        <v>15</v>
      </c>
    </row>
    <row r="5" spans="1:15" ht="18">
      <c r="A5" s="190" t="s">
        <v>85</v>
      </c>
      <c r="B5" s="63">
        <v>150</v>
      </c>
      <c r="C5" s="63">
        <v>108</v>
      </c>
      <c r="D5" s="63">
        <v>103</v>
      </c>
      <c r="E5" s="63">
        <v>102</v>
      </c>
      <c r="F5" s="63">
        <f t="shared" si="0"/>
        <v>463</v>
      </c>
      <c r="G5" s="228">
        <v>6</v>
      </c>
      <c r="H5" s="228">
        <v>5</v>
      </c>
      <c r="J5" s="118" t="s">
        <v>70</v>
      </c>
      <c r="K5" s="14" t="s">
        <v>109</v>
      </c>
      <c r="L5" s="20">
        <v>11</v>
      </c>
      <c r="N5" s="253" t="s">
        <v>31</v>
      </c>
      <c r="O5" s="17">
        <v>13</v>
      </c>
    </row>
    <row r="6" spans="1:15" ht="18">
      <c r="A6" s="190" t="s">
        <v>63</v>
      </c>
      <c r="B6" s="63">
        <v>136</v>
      </c>
      <c r="C6" s="63">
        <v>100</v>
      </c>
      <c r="D6" s="63">
        <v>101</v>
      </c>
      <c r="E6" s="63">
        <v>85</v>
      </c>
      <c r="F6" s="63">
        <f t="shared" si="0"/>
        <v>422</v>
      </c>
      <c r="G6" s="228"/>
      <c r="H6" s="228"/>
      <c r="J6" s="105"/>
      <c r="K6" t="s">
        <v>13</v>
      </c>
      <c r="L6" s="252" t="s">
        <v>23</v>
      </c>
      <c r="N6" s="253" t="s">
        <v>32</v>
      </c>
      <c r="O6" s="17">
        <v>11</v>
      </c>
    </row>
    <row r="7" spans="1:15" ht="18">
      <c r="A7" s="190" t="s">
        <v>43</v>
      </c>
      <c r="B7" s="63">
        <v>151</v>
      </c>
      <c r="C7" s="63">
        <v>109</v>
      </c>
      <c r="D7" s="63">
        <v>109</v>
      </c>
      <c r="E7" s="63">
        <v>103</v>
      </c>
      <c r="F7" s="63">
        <f t="shared" si="0"/>
        <v>472</v>
      </c>
      <c r="G7" s="228">
        <v>3</v>
      </c>
      <c r="H7" s="228">
        <v>11</v>
      </c>
      <c r="J7" s="118" t="s">
        <v>72</v>
      </c>
      <c r="K7" s="14"/>
      <c r="L7" s="20"/>
      <c r="N7" s="253" t="s">
        <v>33</v>
      </c>
      <c r="O7" s="17">
        <v>9</v>
      </c>
    </row>
    <row r="8" spans="1:15" ht="18">
      <c r="A8" s="190" t="s">
        <v>12</v>
      </c>
      <c r="B8" s="63">
        <v>152</v>
      </c>
      <c r="C8" s="63">
        <v>100</v>
      </c>
      <c r="D8" s="63">
        <v>106</v>
      </c>
      <c r="E8" s="63">
        <v>106</v>
      </c>
      <c r="F8" s="63">
        <f t="shared" si="0"/>
        <v>464</v>
      </c>
      <c r="G8" s="228">
        <v>5</v>
      </c>
      <c r="H8" s="228">
        <v>7</v>
      </c>
      <c r="J8" s="118" t="s">
        <v>73</v>
      </c>
      <c r="K8" s="14" t="s">
        <v>110</v>
      </c>
      <c r="L8" s="20">
        <v>15</v>
      </c>
      <c r="N8" s="253" t="s">
        <v>34</v>
      </c>
      <c r="O8" s="17">
        <v>7</v>
      </c>
    </row>
    <row r="9" spans="1:15" ht="18">
      <c r="A9" s="190" t="s">
        <v>8</v>
      </c>
      <c r="B9" s="63">
        <v>141</v>
      </c>
      <c r="C9" s="63">
        <v>103</v>
      </c>
      <c r="D9" s="63">
        <v>105</v>
      </c>
      <c r="E9" s="63">
        <v>106</v>
      </c>
      <c r="F9" s="63">
        <f t="shared" si="0"/>
        <v>455</v>
      </c>
      <c r="G9" s="228">
        <v>7</v>
      </c>
      <c r="H9" s="228">
        <v>3</v>
      </c>
      <c r="J9" s="118" t="s">
        <v>74</v>
      </c>
      <c r="K9" s="14" t="s">
        <v>111</v>
      </c>
      <c r="L9" s="20">
        <v>13</v>
      </c>
      <c r="N9" s="253" t="s">
        <v>35</v>
      </c>
      <c r="O9" s="17">
        <v>5</v>
      </c>
    </row>
    <row r="10" spans="1:15" ht="18">
      <c r="A10" s="284" t="s">
        <v>9</v>
      </c>
      <c r="B10" s="224"/>
      <c r="C10" s="224"/>
      <c r="D10" s="224"/>
      <c r="E10" s="224"/>
      <c r="F10" s="224">
        <f t="shared" si="0"/>
        <v>0</v>
      </c>
      <c r="G10" s="285"/>
      <c r="H10" s="285"/>
      <c r="J10" s="118" t="s">
        <v>70</v>
      </c>
      <c r="K10" s="14" t="s">
        <v>112</v>
      </c>
      <c r="L10" s="20">
        <v>11</v>
      </c>
      <c r="N10" s="253" t="s">
        <v>36</v>
      </c>
      <c r="O10" s="17">
        <v>3</v>
      </c>
    </row>
    <row r="11" spans="1:15" ht="19" thickBot="1">
      <c r="A11" s="190" t="s">
        <v>7</v>
      </c>
      <c r="B11" s="63">
        <v>154</v>
      </c>
      <c r="C11" s="63">
        <v>107</v>
      </c>
      <c r="D11" s="63">
        <v>104</v>
      </c>
      <c r="E11" s="63">
        <v>108</v>
      </c>
      <c r="F11" s="63">
        <f t="shared" si="0"/>
        <v>473</v>
      </c>
      <c r="G11" s="228">
        <v>2</v>
      </c>
      <c r="H11" s="228">
        <v>13</v>
      </c>
      <c r="N11" s="251" t="s">
        <v>37</v>
      </c>
      <c r="O11" s="18">
        <v>1</v>
      </c>
    </row>
    <row r="12" spans="1:15" ht="18">
      <c r="A12" s="149" t="s">
        <v>62</v>
      </c>
      <c r="B12" s="63">
        <v>118</v>
      </c>
      <c r="C12" s="63">
        <v>101</v>
      </c>
      <c r="D12" s="63">
        <v>100</v>
      </c>
      <c r="E12" s="63">
        <v>90</v>
      </c>
      <c r="F12" s="63">
        <f t="shared" si="0"/>
        <v>409</v>
      </c>
      <c r="G12" s="228"/>
      <c r="H12" s="228"/>
    </row>
    <row r="13" spans="1:15" ht="18">
      <c r="A13" s="190" t="s">
        <v>6</v>
      </c>
      <c r="B13" s="63">
        <v>155</v>
      </c>
      <c r="C13" s="63">
        <v>106</v>
      </c>
      <c r="D13" s="63">
        <v>110</v>
      </c>
      <c r="E13" s="63">
        <v>106</v>
      </c>
      <c r="F13" s="63">
        <f t="shared" si="0"/>
        <v>477</v>
      </c>
      <c r="G13" s="228">
        <v>1</v>
      </c>
      <c r="H13" s="228">
        <v>15</v>
      </c>
    </row>
    <row r="14" spans="1:15" ht="18">
      <c r="A14" s="190" t="s">
        <v>28</v>
      </c>
      <c r="B14" s="63">
        <v>121</v>
      </c>
      <c r="C14" s="63">
        <v>103</v>
      </c>
      <c r="D14" s="63">
        <v>104</v>
      </c>
      <c r="E14" s="63">
        <v>102</v>
      </c>
      <c r="F14" s="63">
        <f t="shared" si="0"/>
        <v>430</v>
      </c>
      <c r="G14" s="228">
        <v>8</v>
      </c>
      <c r="H14" s="228">
        <v>1</v>
      </c>
    </row>
    <row r="15" spans="1:15" ht="18">
      <c r="A15" s="190" t="s">
        <v>11</v>
      </c>
      <c r="B15" s="63">
        <v>157</v>
      </c>
      <c r="C15" s="63">
        <v>104</v>
      </c>
      <c r="D15" s="63">
        <v>103</v>
      </c>
      <c r="E15" s="63">
        <v>105</v>
      </c>
      <c r="F15" s="63">
        <f t="shared" si="0"/>
        <v>469</v>
      </c>
      <c r="G15" s="228">
        <v>4</v>
      </c>
      <c r="H15" s="228">
        <v>9</v>
      </c>
    </row>
    <row r="16" spans="1:15" ht="18">
      <c r="A16" s="284" t="s">
        <v>105</v>
      </c>
      <c r="B16" s="224"/>
      <c r="C16" s="224"/>
      <c r="D16" s="224"/>
      <c r="E16" s="224"/>
      <c r="F16" s="224">
        <f t="shared" si="0"/>
        <v>0</v>
      </c>
      <c r="G16" s="285"/>
      <c r="H16" s="285"/>
    </row>
    <row r="17" spans="1:8" ht="18">
      <c r="A17" s="149"/>
      <c r="B17" s="63"/>
      <c r="C17" s="63"/>
      <c r="D17" s="63"/>
      <c r="E17" s="63"/>
      <c r="F17" s="63">
        <f t="shared" si="0"/>
        <v>0</v>
      </c>
      <c r="G17" s="228"/>
      <c r="H17" s="228"/>
    </row>
    <row r="18" spans="1:8" ht="18">
      <c r="A18" s="149"/>
      <c r="B18" s="63"/>
      <c r="C18" s="63"/>
      <c r="D18" s="63"/>
      <c r="E18" s="63"/>
      <c r="F18" s="63">
        <f t="shared" si="0"/>
        <v>0</v>
      </c>
      <c r="G18" s="228"/>
      <c r="H18" s="228"/>
    </row>
    <row r="19" spans="1:8" ht="18">
      <c r="A19" s="149"/>
      <c r="B19" s="63"/>
      <c r="C19" s="63"/>
      <c r="D19" s="63"/>
      <c r="E19" s="63"/>
      <c r="F19" s="63">
        <f t="shared" si="0"/>
        <v>0</v>
      </c>
      <c r="G19" s="228"/>
      <c r="H19" s="228"/>
    </row>
    <row r="20" spans="1:8" ht="18">
      <c r="A20" s="149"/>
      <c r="B20" s="63"/>
      <c r="C20" s="63"/>
      <c r="D20" s="63"/>
      <c r="E20" s="63"/>
      <c r="F20" s="63">
        <f t="shared" si="0"/>
        <v>0</v>
      </c>
      <c r="G20" s="228"/>
      <c r="H20" s="228"/>
    </row>
    <row r="21" spans="1:8" ht="18">
      <c r="A21" s="190" t="s">
        <v>87</v>
      </c>
      <c r="B21" s="63">
        <v>120</v>
      </c>
      <c r="C21" s="63">
        <v>83</v>
      </c>
      <c r="D21" s="63">
        <v>101</v>
      </c>
      <c r="E21" s="63">
        <v>100</v>
      </c>
      <c r="F21" s="63">
        <f t="shared" si="0"/>
        <v>404</v>
      </c>
      <c r="G21" s="228">
        <v>4</v>
      </c>
      <c r="H21" s="228">
        <v>9</v>
      </c>
    </row>
    <row r="22" spans="1:8" ht="18">
      <c r="A22" s="239" t="s">
        <v>59</v>
      </c>
      <c r="B22" s="63">
        <v>109</v>
      </c>
      <c r="C22" s="63">
        <v>67</v>
      </c>
      <c r="D22" s="63">
        <v>101</v>
      </c>
      <c r="E22" s="63">
        <v>90</v>
      </c>
      <c r="F22" s="63">
        <f t="shared" si="0"/>
        <v>367</v>
      </c>
      <c r="G22" s="228">
        <v>5</v>
      </c>
      <c r="H22" s="228">
        <v>7</v>
      </c>
    </row>
    <row r="23" spans="1:8" ht="18">
      <c r="A23" s="284" t="s">
        <v>56</v>
      </c>
      <c r="B23" s="224"/>
      <c r="C23" s="224"/>
      <c r="D23" s="224"/>
      <c r="E23" s="224"/>
      <c r="F23" s="224">
        <f t="shared" si="0"/>
        <v>0</v>
      </c>
      <c r="G23" s="285"/>
      <c r="H23" s="285"/>
    </row>
    <row r="24" spans="1:8" ht="18">
      <c r="A24" s="239" t="s">
        <v>100</v>
      </c>
      <c r="B24" s="63">
        <v>122</v>
      </c>
      <c r="C24" s="63">
        <v>85</v>
      </c>
      <c r="D24" s="63">
        <v>102</v>
      </c>
      <c r="E24" s="63">
        <v>99</v>
      </c>
      <c r="F24" s="63">
        <f t="shared" si="0"/>
        <v>408</v>
      </c>
      <c r="G24" s="228">
        <v>3</v>
      </c>
      <c r="H24" s="228">
        <v>11</v>
      </c>
    </row>
    <row r="25" spans="1:8" ht="18">
      <c r="A25" s="190" t="s">
        <v>60</v>
      </c>
      <c r="B25" s="63">
        <v>151</v>
      </c>
      <c r="C25" s="63">
        <v>107</v>
      </c>
      <c r="D25" s="63">
        <v>107</v>
      </c>
      <c r="E25" s="63">
        <v>97</v>
      </c>
      <c r="F25" s="63">
        <f t="shared" si="0"/>
        <v>462</v>
      </c>
      <c r="G25" s="228">
        <v>1</v>
      </c>
      <c r="H25" s="228">
        <v>15</v>
      </c>
    </row>
    <row r="26" spans="1:8" ht="18">
      <c r="A26" s="190" t="s">
        <v>61</v>
      </c>
      <c r="B26" s="63">
        <v>107</v>
      </c>
      <c r="C26" s="63">
        <v>87</v>
      </c>
      <c r="D26" s="63">
        <v>82</v>
      </c>
      <c r="E26" s="63">
        <v>88</v>
      </c>
      <c r="F26" s="63">
        <f t="shared" si="0"/>
        <v>364</v>
      </c>
      <c r="G26" s="228">
        <v>6</v>
      </c>
      <c r="H26" s="228">
        <v>5</v>
      </c>
    </row>
    <row r="27" spans="1:8" ht="18">
      <c r="A27" s="190" t="s">
        <v>101</v>
      </c>
      <c r="B27" s="64">
        <v>122</v>
      </c>
      <c r="C27" s="64">
        <v>100</v>
      </c>
      <c r="D27" s="64">
        <v>97</v>
      </c>
      <c r="E27" s="64">
        <v>94</v>
      </c>
      <c r="F27" s="63">
        <f t="shared" si="0"/>
        <v>413</v>
      </c>
      <c r="G27" s="58">
        <v>2</v>
      </c>
      <c r="H27" s="58">
        <v>13</v>
      </c>
    </row>
    <row r="28" spans="1:8" ht="18">
      <c r="A28" s="284" t="s">
        <v>102</v>
      </c>
      <c r="B28" s="229"/>
      <c r="C28" s="229"/>
      <c r="D28" s="229"/>
      <c r="E28" s="229"/>
      <c r="F28" s="224">
        <f t="shared" si="0"/>
        <v>0</v>
      </c>
      <c r="G28" s="286"/>
      <c r="H28" s="286"/>
    </row>
    <row r="29" spans="1:8">
      <c r="B29" s="97"/>
      <c r="C29" s="97"/>
      <c r="D29" s="97"/>
      <c r="E29" s="97"/>
      <c r="G29" s="82"/>
    </row>
    <row r="30" spans="1:8">
      <c r="B30" s="97"/>
      <c r="C30" s="97"/>
      <c r="D30" s="97"/>
      <c r="E30" s="97"/>
      <c r="G30" s="82"/>
    </row>
    <row r="31" spans="1:8">
      <c r="G31" s="82"/>
    </row>
    <row r="32" spans="1:8">
      <c r="G32" s="82"/>
    </row>
    <row r="33" spans="1:7">
      <c r="G33" s="82"/>
    </row>
    <row r="34" spans="1:7">
      <c r="G34" s="82"/>
    </row>
    <row r="35" spans="1:7">
      <c r="G35" s="82"/>
    </row>
    <row r="39" spans="1:7">
      <c r="A39" s="105"/>
    </row>
  </sheetData>
  <mergeCells count="1">
    <mergeCell ref="B1:G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R23" sqref="R23"/>
    </sheetView>
  </sheetViews>
  <sheetFormatPr baseColWidth="10" defaultColWidth="11" defaultRowHeight="15" x14ac:dyDescent="0"/>
  <cols>
    <col min="1" max="1" width="24.33203125" customWidth="1"/>
    <col min="3" max="4" width="12.33203125" customWidth="1"/>
    <col min="5" max="5" width="11.33203125" customWidth="1"/>
    <col min="7" max="7" width="11" style="59"/>
    <col min="10" max="10" width="11.5" customWidth="1"/>
    <col min="13" max="13" width="11" style="59"/>
    <col min="18" max="18" width="11" style="59"/>
    <col min="19" max="19" width="15.6640625" customWidth="1"/>
    <col min="20" max="20" width="11" style="1"/>
    <col min="21" max="21" width="11.5" customWidth="1"/>
  </cols>
  <sheetData>
    <row r="1" spans="1:20" ht="20">
      <c r="A1" s="62" t="s">
        <v>13</v>
      </c>
      <c r="B1" s="326" t="s">
        <v>17</v>
      </c>
      <c r="C1" s="326"/>
      <c r="D1" s="326"/>
      <c r="E1" s="326"/>
      <c r="F1" s="326"/>
      <c r="G1" s="326"/>
      <c r="H1" s="327" t="s">
        <v>20</v>
      </c>
      <c r="I1" s="327"/>
      <c r="J1" s="327"/>
      <c r="K1" s="327"/>
      <c r="L1" s="327"/>
      <c r="M1" s="328"/>
      <c r="N1" s="60" t="s">
        <v>21</v>
      </c>
      <c r="O1" s="5" t="s">
        <v>22</v>
      </c>
      <c r="P1" s="4" t="s">
        <v>25</v>
      </c>
      <c r="R1"/>
      <c r="T1"/>
    </row>
    <row r="2" spans="1:20">
      <c r="A2" s="2"/>
      <c r="B2" s="7" t="s">
        <v>15</v>
      </c>
      <c r="C2" s="8" t="s">
        <v>16</v>
      </c>
      <c r="D2" s="8" t="s">
        <v>16</v>
      </c>
      <c r="E2" s="8" t="s">
        <v>16</v>
      </c>
      <c r="F2" s="8" t="s">
        <v>18</v>
      </c>
      <c r="G2" s="9" t="s">
        <v>19</v>
      </c>
      <c r="H2" s="10" t="s">
        <v>15</v>
      </c>
      <c r="I2" s="11" t="s">
        <v>16</v>
      </c>
      <c r="J2" s="11" t="s">
        <v>16</v>
      </c>
      <c r="K2" s="11" t="s">
        <v>16</v>
      </c>
      <c r="L2" s="11" t="s">
        <v>18</v>
      </c>
      <c r="M2" s="12" t="s">
        <v>19</v>
      </c>
      <c r="N2" s="20" t="s">
        <v>24</v>
      </c>
      <c r="O2" s="15" t="s">
        <v>19</v>
      </c>
      <c r="P2" s="13" t="s">
        <v>23</v>
      </c>
      <c r="R2"/>
      <c r="T2"/>
    </row>
    <row r="3" spans="1:20" ht="19" thickBot="1">
      <c r="A3" s="200" t="s">
        <v>86</v>
      </c>
      <c r="B3" s="201"/>
      <c r="C3" s="201"/>
      <c r="D3" s="201"/>
      <c r="E3" s="201"/>
      <c r="F3" s="202">
        <f t="shared" ref="F3:F28" si="0">SUM(B3:E3)</f>
        <v>0</v>
      </c>
      <c r="G3" s="261"/>
      <c r="H3" s="201"/>
      <c r="I3" s="201"/>
      <c r="J3" s="201"/>
      <c r="K3" s="201"/>
      <c r="L3" s="201">
        <f t="shared" ref="L3:L28" si="1">SUM(H3:K3)</f>
        <v>0</v>
      </c>
      <c r="M3" s="261"/>
      <c r="N3" s="201">
        <f t="shared" ref="N3:N28" si="2">F3+L3</f>
        <v>0</v>
      </c>
      <c r="O3" s="261"/>
      <c r="P3" s="228"/>
      <c r="Q3" s="19" t="s">
        <v>38</v>
      </c>
      <c r="R3"/>
      <c r="T3"/>
    </row>
    <row r="4" spans="1:20" ht="18">
      <c r="A4" s="200" t="s">
        <v>10</v>
      </c>
      <c r="B4" s="63">
        <v>136</v>
      </c>
      <c r="C4" s="63">
        <v>113</v>
      </c>
      <c r="D4" s="63">
        <v>102</v>
      </c>
      <c r="E4" s="63">
        <v>106</v>
      </c>
      <c r="F4" s="226">
        <f t="shared" si="0"/>
        <v>457</v>
      </c>
      <c r="G4" s="15"/>
      <c r="H4" s="63"/>
      <c r="I4" s="63"/>
      <c r="J4" s="63"/>
      <c r="K4" s="63"/>
      <c r="L4" s="63">
        <f t="shared" si="1"/>
        <v>0</v>
      </c>
      <c r="M4" s="15"/>
      <c r="N4" s="63">
        <f t="shared" si="2"/>
        <v>457</v>
      </c>
      <c r="O4" s="15"/>
      <c r="P4" s="228"/>
      <c r="Q4" s="54" t="s">
        <v>19</v>
      </c>
      <c r="R4" s="16" t="s">
        <v>23</v>
      </c>
      <c r="T4"/>
    </row>
    <row r="5" spans="1:20" ht="18">
      <c r="A5" s="190" t="s">
        <v>85</v>
      </c>
      <c r="B5" s="63">
        <v>154</v>
      </c>
      <c r="C5" s="63">
        <v>116</v>
      </c>
      <c r="D5" s="63">
        <v>117</v>
      </c>
      <c r="E5" s="63">
        <v>117</v>
      </c>
      <c r="F5" s="64">
        <f t="shared" si="0"/>
        <v>504</v>
      </c>
      <c r="G5" s="184">
        <v>2</v>
      </c>
      <c r="H5" s="63">
        <v>141</v>
      </c>
      <c r="I5" s="63">
        <v>115</v>
      </c>
      <c r="J5" s="63">
        <v>118</v>
      </c>
      <c r="K5" s="63">
        <v>110</v>
      </c>
      <c r="L5" s="63">
        <f t="shared" si="1"/>
        <v>484</v>
      </c>
      <c r="M5" s="184">
        <v>1</v>
      </c>
      <c r="N5" s="63">
        <f t="shared" si="2"/>
        <v>988</v>
      </c>
      <c r="O5" s="184">
        <v>1</v>
      </c>
      <c r="P5" s="228">
        <v>15</v>
      </c>
      <c r="Q5" s="53" t="s">
        <v>30</v>
      </c>
      <c r="R5" s="17">
        <v>15</v>
      </c>
      <c r="T5"/>
    </row>
    <row r="6" spans="1:20" ht="18">
      <c r="A6" s="190" t="s">
        <v>63</v>
      </c>
      <c r="B6" s="63">
        <v>141</v>
      </c>
      <c r="C6" s="63">
        <v>115</v>
      </c>
      <c r="D6" s="63">
        <v>112</v>
      </c>
      <c r="E6" s="63">
        <v>116</v>
      </c>
      <c r="F6" s="226">
        <f t="shared" si="0"/>
        <v>484</v>
      </c>
      <c r="G6" s="15"/>
      <c r="H6" s="63">
        <v>128</v>
      </c>
      <c r="I6" s="63">
        <v>101</v>
      </c>
      <c r="J6" s="63">
        <v>98</v>
      </c>
      <c r="K6" s="63">
        <v>96</v>
      </c>
      <c r="L6" s="63">
        <f t="shared" si="1"/>
        <v>423</v>
      </c>
      <c r="M6" s="15"/>
      <c r="N6" s="63">
        <f t="shared" si="2"/>
        <v>907</v>
      </c>
      <c r="O6" s="15">
        <v>4</v>
      </c>
      <c r="P6" s="228">
        <v>9</v>
      </c>
      <c r="Q6" s="53" t="s">
        <v>31</v>
      </c>
      <c r="R6" s="17">
        <v>13</v>
      </c>
      <c r="T6"/>
    </row>
    <row r="7" spans="1:20" ht="18">
      <c r="A7" s="190" t="s">
        <v>43</v>
      </c>
      <c r="B7" s="63">
        <v>141</v>
      </c>
      <c r="C7" s="63">
        <v>111</v>
      </c>
      <c r="D7" s="63">
        <v>116</v>
      </c>
      <c r="E7" s="63">
        <v>111</v>
      </c>
      <c r="F7" s="64">
        <f t="shared" si="0"/>
        <v>479</v>
      </c>
      <c r="G7" s="184"/>
      <c r="H7" s="63">
        <v>114</v>
      </c>
      <c r="I7" s="63">
        <v>89</v>
      </c>
      <c r="J7" s="63">
        <v>91</v>
      </c>
      <c r="K7" s="63">
        <v>92</v>
      </c>
      <c r="L7" s="63">
        <f t="shared" si="1"/>
        <v>386</v>
      </c>
      <c r="M7" s="184"/>
      <c r="N7" s="63">
        <f t="shared" si="2"/>
        <v>865</v>
      </c>
      <c r="O7" s="184">
        <v>6</v>
      </c>
      <c r="P7" s="228">
        <v>5</v>
      </c>
      <c r="Q7" s="53" t="s">
        <v>32</v>
      </c>
      <c r="R7" s="17">
        <v>11</v>
      </c>
      <c r="T7"/>
    </row>
    <row r="8" spans="1:20" ht="18">
      <c r="A8" s="190" t="s">
        <v>12</v>
      </c>
      <c r="B8" s="63">
        <v>144</v>
      </c>
      <c r="C8" s="63">
        <v>113</v>
      </c>
      <c r="D8" s="63">
        <v>116</v>
      </c>
      <c r="E8" s="63">
        <v>116</v>
      </c>
      <c r="F8" s="64">
        <f t="shared" si="0"/>
        <v>489</v>
      </c>
      <c r="G8" s="184"/>
      <c r="H8" s="63"/>
      <c r="I8" s="63"/>
      <c r="J8" s="63"/>
      <c r="K8" s="63"/>
      <c r="L8" s="63">
        <f t="shared" si="1"/>
        <v>0</v>
      </c>
      <c r="M8" s="184"/>
      <c r="N8" s="63">
        <f t="shared" si="2"/>
        <v>489</v>
      </c>
      <c r="O8" s="184">
        <v>8</v>
      </c>
      <c r="P8" s="228">
        <v>1</v>
      </c>
      <c r="Q8" s="53" t="s">
        <v>33</v>
      </c>
      <c r="R8" s="17">
        <v>9</v>
      </c>
      <c r="T8"/>
    </row>
    <row r="9" spans="1:20" ht="18">
      <c r="A9" s="190" t="s">
        <v>8</v>
      </c>
      <c r="B9" s="63"/>
      <c r="C9" s="63"/>
      <c r="D9" s="63"/>
      <c r="E9" s="63"/>
      <c r="F9" s="64">
        <f t="shared" si="0"/>
        <v>0</v>
      </c>
      <c r="G9" s="184"/>
      <c r="H9" s="63"/>
      <c r="I9" s="63"/>
      <c r="J9" s="63"/>
      <c r="K9" s="63"/>
      <c r="L9" s="63">
        <f t="shared" si="1"/>
        <v>0</v>
      </c>
      <c r="M9" s="184"/>
      <c r="N9" s="63">
        <f t="shared" si="2"/>
        <v>0</v>
      </c>
      <c r="O9" s="184"/>
      <c r="P9" s="228"/>
      <c r="Q9" s="53" t="s">
        <v>34</v>
      </c>
      <c r="R9" s="17">
        <v>7</v>
      </c>
      <c r="T9"/>
    </row>
    <row r="10" spans="1:20" ht="18">
      <c r="A10" s="200" t="s">
        <v>9</v>
      </c>
      <c r="B10" s="201"/>
      <c r="C10" s="201"/>
      <c r="D10" s="201"/>
      <c r="E10" s="201"/>
      <c r="F10" s="202">
        <f t="shared" si="0"/>
        <v>0</v>
      </c>
      <c r="G10" s="262"/>
      <c r="H10" s="201"/>
      <c r="I10" s="201"/>
      <c r="J10" s="201"/>
      <c r="K10" s="201"/>
      <c r="L10" s="201">
        <f t="shared" si="1"/>
        <v>0</v>
      </c>
      <c r="M10" s="262"/>
      <c r="N10" s="201">
        <f t="shared" si="2"/>
        <v>0</v>
      </c>
      <c r="O10" s="262"/>
      <c r="P10" s="228"/>
      <c r="Q10" s="53" t="s">
        <v>35</v>
      </c>
      <c r="R10" s="17">
        <v>5</v>
      </c>
      <c r="T10"/>
    </row>
    <row r="11" spans="1:20" ht="18">
      <c r="A11" s="190" t="s">
        <v>7</v>
      </c>
      <c r="B11" s="63">
        <v>140</v>
      </c>
      <c r="C11" s="63">
        <v>115</v>
      </c>
      <c r="D11" s="63">
        <v>116</v>
      </c>
      <c r="E11" s="63">
        <v>115</v>
      </c>
      <c r="F11" s="64">
        <f t="shared" si="0"/>
        <v>486</v>
      </c>
      <c r="G11" s="184"/>
      <c r="H11" s="63">
        <v>118</v>
      </c>
      <c r="I11" s="63">
        <v>108</v>
      </c>
      <c r="J11" s="63">
        <v>93</v>
      </c>
      <c r="K11" s="63">
        <v>97</v>
      </c>
      <c r="L11" s="63">
        <f t="shared" si="1"/>
        <v>416</v>
      </c>
      <c r="M11" s="184"/>
      <c r="N11" s="63">
        <f t="shared" si="2"/>
        <v>902</v>
      </c>
      <c r="O11" s="184">
        <v>5</v>
      </c>
      <c r="P11" s="228">
        <v>7</v>
      </c>
      <c r="Q11" s="53" t="s">
        <v>36</v>
      </c>
      <c r="R11" s="17">
        <v>3</v>
      </c>
      <c r="T11"/>
    </row>
    <row r="12" spans="1:20" ht="19" thickBot="1">
      <c r="A12" s="200" t="s">
        <v>62</v>
      </c>
      <c r="B12" s="201"/>
      <c r="C12" s="201"/>
      <c r="D12" s="201"/>
      <c r="E12" s="201"/>
      <c r="F12" s="202">
        <f t="shared" si="0"/>
        <v>0</v>
      </c>
      <c r="G12" s="262"/>
      <c r="H12" s="201"/>
      <c r="I12" s="201"/>
      <c r="J12" s="201"/>
      <c r="K12" s="201"/>
      <c r="L12" s="201">
        <f t="shared" si="1"/>
        <v>0</v>
      </c>
      <c r="M12" s="262"/>
      <c r="N12" s="201">
        <f t="shared" si="2"/>
        <v>0</v>
      </c>
      <c r="O12" s="262"/>
      <c r="P12" s="228"/>
      <c r="Q12" s="52" t="s">
        <v>37</v>
      </c>
      <c r="R12" s="18">
        <v>1</v>
      </c>
      <c r="T12"/>
    </row>
    <row r="13" spans="1:20" ht="18">
      <c r="A13" s="190" t="s">
        <v>6</v>
      </c>
      <c r="B13" s="63">
        <v>158</v>
      </c>
      <c r="C13" s="63">
        <v>117</v>
      </c>
      <c r="D13" s="63">
        <v>119</v>
      </c>
      <c r="E13" s="63">
        <v>116</v>
      </c>
      <c r="F13" s="64">
        <f t="shared" si="0"/>
        <v>510</v>
      </c>
      <c r="G13" s="184">
        <v>1</v>
      </c>
      <c r="H13" s="63">
        <v>140</v>
      </c>
      <c r="I13" s="63">
        <v>114</v>
      </c>
      <c r="J13" s="63">
        <v>106</v>
      </c>
      <c r="K13" s="63">
        <v>114</v>
      </c>
      <c r="L13" s="63">
        <f t="shared" si="1"/>
        <v>474</v>
      </c>
      <c r="M13" s="184">
        <v>2</v>
      </c>
      <c r="N13" s="63">
        <f t="shared" si="2"/>
        <v>984</v>
      </c>
      <c r="O13" s="184">
        <v>2</v>
      </c>
      <c r="P13" s="228">
        <v>13</v>
      </c>
      <c r="R13"/>
      <c r="T13"/>
    </row>
    <row r="14" spans="1:20" ht="18">
      <c r="A14" s="190" t="s">
        <v>28</v>
      </c>
      <c r="B14" s="63">
        <v>144</v>
      </c>
      <c r="C14" s="63">
        <v>114</v>
      </c>
      <c r="D14" s="63">
        <v>110</v>
      </c>
      <c r="E14" s="63">
        <v>113</v>
      </c>
      <c r="F14" s="64">
        <f t="shared" si="0"/>
        <v>481</v>
      </c>
      <c r="G14" s="184"/>
      <c r="H14" s="63">
        <v>107</v>
      </c>
      <c r="I14" s="63">
        <v>80</v>
      </c>
      <c r="J14" s="63">
        <v>78</v>
      </c>
      <c r="K14" s="63">
        <v>86</v>
      </c>
      <c r="L14" s="63">
        <f t="shared" si="1"/>
        <v>351</v>
      </c>
      <c r="M14" s="184"/>
      <c r="N14" s="63">
        <f t="shared" si="2"/>
        <v>832</v>
      </c>
      <c r="O14" s="184">
        <v>7</v>
      </c>
      <c r="P14" s="228">
        <v>3</v>
      </c>
    </row>
    <row r="15" spans="1:20" ht="18">
      <c r="A15" s="190" t="s">
        <v>11</v>
      </c>
      <c r="B15" s="63">
        <v>152</v>
      </c>
      <c r="C15" s="63">
        <v>116</v>
      </c>
      <c r="D15" s="63">
        <v>115</v>
      </c>
      <c r="E15" s="63">
        <v>116</v>
      </c>
      <c r="F15" s="64">
        <f t="shared" si="0"/>
        <v>499</v>
      </c>
      <c r="G15" s="184">
        <v>3</v>
      </c>
      <c r="H15" s="63">
        <v>130</v>
      </c>
      <c r="I15" s="63">
        <v>92</v>
      </c>
      <c r="J15" s="63">
        <v>100</v>
      </c>
      <c r="K15" s="63">
        <v>110</v>
      </c>
      <c r="L15" s="63">
        <f t="shared" si="1"/>
        <v>432</v>
      </c>
      <c r="M15" s="184">
        <v>3</v>
      </c>
      <c r="N15" s="63">
        <f t="shared" si="2"/>
        <v>931</v>
      </c>
      <c r="O15" s="184">
        <v>3</v>
      </c>
      <c r="P15" s="228">
        <v>11</v>
      </c>
    </row>
    <row r="16" spans="1:20" ht="18">
      <c r="A16" s="284" t="s">
        <v>105</v>
      </c>
      <c r="B16" s="224"/>
      <c r="C16" s="224"/>
      <c r="D16" s="224"/>
      <c r="E16" s="224"/>
      <c r="F16" s="229">
        <f t="shared" si="0"/>
        <v>0</v>
      </c>
      <c r="G16" s="230"/>
      <c r="H16" s="224"/>
      <c r="I16" s="224"/>
      <c r="J16" s="224"/>
      <c r="K16" s="224"/>
      <c r="L16" s="224">
        <f t="shared" si="1"/>
        <v>0</v>
      </c>
      <c r="M16" s="230"/>
      <c r="N16" s="224">
        <f t="shared" si="2"/>
        <v>0</v>
      </c>
      <c r="O16" s="230"/>
      <c r="P16" s="228"/>
    </row>
    <row r="17" spans="1:20" ht="18">
      <c r="A17" s="149"/>
      <c r="B17" s="63"/>
      <c r="C17" s="63"/>
      <c r="D17" s="63"/>
      <c r="E17" s="63"/>
      <c r="F17" s="64">
        <f t="shared" si="0"/>
        <v>0</v>
      </c>
      <c r="G17" s="184"/>
      <c r="H17" s="63"/>
      <c r="I17" s="63"/>
      <c r="J17" s="63"/>
      <c r="K17" s="63"/>
      <c r="L17" s="63">
        <f t="shared" si="1"/>
        <v>0</v>
      </c>
      <c r="M17" s="184"/>
      <c r="N17" s="63">
        <f t="shared" si="2"/>
        <v>0</v>
      </c>
      <c r="O17" s="184"/>
      <c r="P17" s="228"/>
    </row>
    <row r="18" spans="1:20" ht="18">
      <c r="A18" s="149"/>
      <c r="B18" s="63"/>
      <c r="C18" s="63"/>
      <c r="D18" s="63"/>
      <c r="E18" s="63"/>
      <c r="F18" s="64">
        <f t="shared" si="0"/>
        <v>0</v>
      </c>
      <c r="G18" s="184"/>
      <c r="H18" s="63"/>
      <c r="I18" s="63"/>
      <c r="J18" s="63"/>
      <c r="K18" s="63"/>
      <c r="L18" s="63">
        <f t="shared" si="1"/>
        <v>0</v>
      </c>
      <c r="M18" s="184"/>
      <c r="N18" s="63">
        <f t="shared" si="2"/>
        <v>0</v>
      </c>
      <c r="O18" s="184"/>
      <c r="P18" s="228"/>
    </row>
    <row r="19" spans="1:20" ht="18">
      <c r="A19" s="149"/>
      <c r="B19" s="63"/>
      <c r="C19" s="63"/>
      <c r="D19" s="63"/>
      <c r="E19" s="63"/>
      <c r="F19" s="64">
        <f t="shared" si="0"/>
        <v>0</v>
      </c>
      <c r="G19" s="184"/>
      <c r="H19" s="63"/>
      <c r="I19" s="63"/>
      <c r="J19" s="63"/>
      <c r="K19" s="63"/>
      <c r="L19" s="63">
        <f t="shared" si="1"/>
        <v>0</v>
      </c>
      <c r="M19" s="184"/>
      <c r="N19" s="63">
        <f t="shared" si="2"/>
        <v>0</v>
      </c>
      <c r="O19" s="184"/>
      <c r="P19" s="228"/>
    </row>
    <row r="20" spans="1:20" ht="18">
      <c r="A20" s="149"/>
      <c r="B20" s="63"/>
      <c r="C20" s="63"/>
      <c r="D20" s="63"/>
      <c r="E20" s="63"/>
      <c r="F20" s="64">
        <f t="shared" si="0"/>
        <v>0</v>
      </c>
      <c r="G20" s="184"/>
      <c r="H20" s="63"/>
      <c r="I20" s="63"/>
      <c r="J20" s="63"/>
      <c r="K20" s="63"/>
      <c r="L20" s="63">
        <f t="shared" si="1"/>
        <v>0</v>
      </c>
      <c r="M20" s="184"/>
      <c r="N20" s="63">
        <f t="shared" si="2"/>
        <v>0</v>
      </c>
      <c r="O20" s="184"/>
      <c r="P20" s="228"/>
    </row>
    <row r="21" spans="1:20" ht="18">
      <c r="A21" s="190" t="s">
        <v>87</v>
      </c>
      <c r="B21" s="63">
        <v>102</v>
      </c>
      <c r="C21" s="63">
        <v>104</v>
      </c>
      <c r="D21" s="63">
        <v>91</v>
      </c>
      <c r="E21" s="63">
        <v>107</v>
      </c>
      <c r="F21" s="64">
        <f t="shared" si="0"/>
        <v>404</v>
      </c>
      <c r="G21" s="184"/>
      <c r="H21" s="63">
        <v>81</v>
      </c>
      <c r="I21" s="63">
        <v>70</v>
      </c>
      <c r="J21" s="63">
        <v>68</v>
      </c>
      <c r="K21" s="63">
        <v>73</v>
      </c>
      <c r="L21" s="63">
        <f t="shared" si="1"/>
        <v>292</v>
      </c>
      <c r="M21" s="184"/>
      <c r="N21" s="63">
        <f t="shared" si="2"/>
        <v>696</v>
      </c>
      <c r="O21" s="184">
        <v>5</v>
      </c>
      <c r="P21" s="228">
        <v>7</v>
      </c>
    </row>
    <row r="22" spans="1:20" ht="18">
      <c r="A22" s="239" t="s">
        <v>59</v>
      </c>
      <c r="B22" s="63">
        <v>126</v>
      </c>
      <c r="C22" s="63">
        <v>93</v>
      </c>
      <c r="D22" s="63">
        <v>109</v>
      </c>
      <c r="E22" s="63">
        <v>114</v>
      </c>
      <c r="F22" s="64">
        <f t="shared" si="0"/>
        <v>442</v>
      </c>
      <c r="G22" s="184"/>
      <c r="H22" s="63"/>
      <c r="I22" s="63"/>
      <c r="J22" s="63"/>
      <c r="K22" s="63"/>
      <c r="L22" s="63">
        <f t="shared" si="1"/>
        <v>0</v>
      </c>
      <c r="M22" s="184"/>
      <c r="N22" s="63">
        <f t="shared" si="2"/>
        <v>442</v>
      </c>
      <c r="O22" s="184">
        <v>6</v>
      </c>
      <c r="P22" s="228">
        <v>5</v>
      </c>
    </row>
    <row r="23" spans="1:20" ht="18">
      <c r="A23" s="284" t="s">
        <v>56</v>
      </c>
      <c r="B23" s="224"/>
      <c r="C23" s="224"/>
      <c r="D23" s="224"/>
      <c r="E23" s="224"/>
      <c r="F23" s="229">
        <f t="shared" si="0"/>
        <v>0</v>
      </c>
      <c r="G23" s="230"/>
      <c r="H23" s="224"/>
      <c r="I23" s="224"/>
      <c r="J23" s="224"/>
      <c r="K23" s="224"/>
      <c r="L23" s="224">
        <f t="shared" si="1"/>
        <v>0</v>
      </c>
      <c r="M23" s="230"/>
      <c r="N23" s="224">
        <f t="shared" si="2"/>
        <v>0</v>
      </c>
      <c r="O23" s="230"/>
      <c r="P23" s="228"/>
    </row>
    <row r="24" spans="1:20" ht="18">
      <c r="A24" s="239" t="s">
        <v>100</v>
      </c>
      <c r="B24" s="63">
        <v>139</v>
      </c>
      <c r="C24" s="63">
        <v>107</v>
      </c>
      <c r="D24" s="63">
        <v>107</v>
      </c>
      <c r="E24" s="63">
        <v>113</v>
      </c>
      <c r="F24" s="64">
        <f t="shared" si="0"/>
        <v>466</v>
      </c>
      <c r="G24" s="184">
        <v>3</v>
      </c>
      <c r="H24" s="63">
        <v>99</v>
      </c>
      <c r="I24" s="63">
        <v>75</v>
      </c>
      <c r="J24" s="63">
        <v>89</v>
      </c>
      <c r="K24" s="63">
        <v>59</v>
      </c>
      <c r="L24" s="63">
        <f t="shared" si="1"/>
        <v>322</v>
      </c>
      <c r="M24" s="184"/>
      <c r="N24" s="63">
        <f t="shared" si="2"/>
        <v>788</v>
      </c>
      <c r="O24" s="184">
        <v>3</v>
      </c>
      <c r="P24" s="228">
        <v>11</v>
      </c>
      <c r="R24"/>
      <c r="T24"/>
    </row>
    <row r="25" spans="1:20" ht="18">
      <c r="A25" s="190" t="s">
        <v>60</v>
      </c>
      <c r="B25" s="63">
        <v>146</v>
      </c>
      <c r="C25" s="63">
        <v>112</v>
      </c>
      <c r="D25" s="63">
        <v>109</v>
      </c>
      <c r="E25" s="63">
        <v>114</v>
      </c>
      <c r="F25" s="64">
        <f t="shared" si="0"/>
        <v>481</v>
      </c>
      <c r="G25" s="184">
        <v>1</v>
      </c>
      <c r="H25" s="63">
        <v>134</v>
      </c>
      <c r="I25" s="63">
        <v>92</v>
      </c>
      <c r="J25" s="63">
        <v>91</v>
      </c>
      <c r="K25" s="63">
        <v>106</v>
      </c>
      <c r="L25" s="63">
        <f t="shared" si="1"/>
        <v>423</v>
      </c>
      <c r="M25" s="184">
        <v>1</v>
      </c>
      <c r="N25" s="63">
        <f t="shared" si="2"/>
        <v>904</v>
      </c>
      <c r="O25" s="184">
        <v>1</v>
      </c>
      <c r="P25" s="228">
        <v>15</v>
      </c>
      <c r="R25"/>
      <c r="T25"/>
    </row>
    <row r="26" spans="1:20" ht="18">
      <c r="A26" s="190" t="s">
        <v>61</v>
      </c>
      <c r="B26" s="63">
        <v>121</v>
      </c>
      <c r="C26" s="63">
        <v>98</v>
      </c>
      <c r="D26" s="63">
        <v>107</v>
      </c>
      <c r="E26" s="63">
        <v>90</v>
      </c>
      <c r="F26" s="226">
        <f t="shared" si="0"/>
        <v>416</v>
      </c>
      <c r="G26" s="15"/>
      <c r="H26" s="63">
        <v>105</v>
      </c>
      <c r="I26" s="63">
        <v>77</v>
      </c>
      <c r="J26" s="63">
        <v>78</v>
      </c>
      <c r="K26" s="63">
        <v>77</v>
      </c>
      <c r="L26" s="63">
        <f t="shared" si="1"/>
        <v>337</v>
      </c>
      <c r="M26" s="15">
        <v>3</v>
      </c>
      <c r="N26" s="63">
        <f t="shared" si="2"/>
        <v>753</v>
      </c>
      <c r="O26" s="15">
        <v>4</v>
      </c>
      <c r="P26" s="228">
        <v>9</v>
      </c>
      <c r="R26"/>
      <c r="T26"/>
    </row>
    <row r="27" spans="1:20" ht="18">
      <c r="A27" s="190" t="s">
        <v>101</v>
      </c>
      <c r="B27" s="64">
        <v>146</v>
      </c>
      <c r="C27" s="64">
        <v>105</v>
      </c>
      <c r="D27" s="64">
        <v>116</v>
      </c>
      <c r="E27" s="64">
        <v>109</v>
      </c>
      <c r="F27" s="64">
        <f t="shared" si="0"/>
        <v>476</v>
      </c>
      <c r="G27" s="184">
        <v>2</v>
      </c>
      <c r="H27" s="64">
        <v>110</v>
      </c>
      <c r="I27" s="64">
        <v>85</v>
      </c>
      <c r="J27" s="64">
        <v>97</v>
      </c>
      <c r="K27" s="64">
        <v>75</v>
      </c>
      <c r="L27" s="63">
        <f t="shared" si="1"/>
        <v>367</v>
      </c>
      <c r="M27" s="184">
        <v>2</v>
      </c>
      <c r="N27" s="63">
        <f t="shared" si="2"/>
        <v>843</v>
      </c>
      <c r="O27" s="184">
        <v>2</v>
      </c>
      <c r="P27" s="58">
        <v>13</v>
      </c>
      <c r="R27"/>
      <c r="T27"/>
    </row>
    <row r="28" spans="1:20" ht="18">
      <c r="A28" s="284" t="s">
        <v>102</v>
      </c>
      <c r="B28" s="202"/>
      <c r="C28" s="202"/>
      <c r="D28" s="202"/>
      <c r="E28" s="202"/>
      <c r="F28" s="202">
        <f t="shared" si="0"/>
        <v>0</v>
      </c>
      <c r="G28" s="262"/>
      <c r="H28" s="202"/>
      <c r="I28" s="202"/>
      <c r="J28" s="202"/>
      <c r="K28" s="202"/>
      <c r="L28" s="201">
        <f t="shared" si="1"/>
        <v>0</v>
      </c>
      <c r="M28" s="262"/>
      <c r="N28" s="201">
        <f t="shared" si="2"/>
        <v>0</v>
      </c>
      <c r="O28" s="262"/>
      <c r="P28" s="58"/>
      <c r="R28"/>
      <c r="T28"/>
    </row>
    <row r="31" spans="1:20" ht="18">
      <c r="A31" s="117"/>
      <c r="B31" s="20" t="s">
        <v>89</v>
      </c>
      <c r="C31" s="14" t="s">
        <v>13</v>
      </c>
      <c r="D31" s="14"/>
      <c r="E31" s="14" t="s">
        <v>23</v>
      </c>
      <c r="H31" s="20" t="s">
        <v>90</v>
      </c>
      <c r="I31" s="14" t="s">
        <v>13</v>
      </c>
      <c r="J31" s="14"/>
      <c r="K31" s="14" t="s">
        <v>23</v>
      </c>
      <c r="N31" s="20" t="s">
        <v>21</v>
      </c>
      <c r="O31" s="14" t="s">
        <v>13</v>
      </c>
      <c r="P31" s="14" t="s">
        <v>23</v>
      </c>
    </row>
    <row r="32" spans="1:20" ht="18">
      <c r="A32" s="117"/>
      <c r="B32" s="186" t="s">
        <v>71</v>
      </c>
      <c r="C32" s="14"/>
      <c r="D32" s="14"/>
      <c r="E32" s="14"/>
      <c r="H32" s="118" t="s">
        <v>71</v>
      </c>
      <c r="I32" s="14"/>
      <c r="J32" s="14"/>
      <c r="K32" s="14"/>
      <c r="N32" s="118" t="s">
        <v>71</v>
      </c>
      <c r="O32" s="14"/>
      <c r="P32" s="14"/>
    </row>
    <row r="33" spans="1:16" ht="18">
      <c r="A33" s="117"/>
      <c r="B33" s="186" t="s">
        <v>73</v>
      </c>
      <c r="C33" s="14"/>
      <c r="D33" s="14"/>
      <c r="E33" s="14"/>
      <c r="H33" s="118" t="s">
        <v>73</v>
      </c>
      <c r="I33" s="14"/>
      <c r="J33" s="14"/>
      <c r="K33" s="14"/>
      <c r="N33" s="118" t="s">
        <v>73</v>
      </c>
      <c r="O33" s="14"/>
      <c r="P33" s="14"/>
    </row>
    <row r="34" spans="1:16" ht="18">
      <c r="A34" s="117"/>
      <c r="B34" s="186" t="s">
        <v>69</v>
      </c>
      <c r="C34" s="14"/>
      <c r="D34" s="14"/>
      <c r="E34" s="14"/>
      <c r="H34" s="118" t="s">
        <v>69</v>
      </c>
      <c r="I34" s="14"/>
      <c r="J34" s="14"/>
      <c r="K34" s="14"/>
      <c r="N34" s="118" t="s">
        <v>69</v>
      </c>
      <c r="O34" s="14"/>
      <c r="P34" s="14"/>
    </row>
    <row r="35" spans="1:16" ht="18">
      <c r="A35" s="147"/>
      <c r="B35" s="186" t="s">
        <v>70</v>
      </c>
      <c r="C35" s="14"/>
      <c r="D35" s="14"/>
      <c r="E35" s="14"/>
      <c r="H35" s="118" t="s">
        <v>70</v>
      </c>
      <c r="I35" s="14"/>
      <c r="J35" s="14"/>
      <c r="K35" s="14"/>
      <c r="N35" s="118" t="s">
        <v>70</v>
      </c>
      <c r="O35" s="14"/>
      <c r="P35" s="14"/>
    </row>
    <row r="36" spans="1:16" ht="18">
      <c r="A36" s="117"/>
      <c r="B36" s="146"/>
      <c r="C36" t="s">
        <v>13</v>
      </c>
      <c r="E36" t="s">
        <v>23</v>
      </c>
      <c r="H36" s="146"/>
      <c r="I36" t="s">
        <v>13</v>
      </c>
      <c r="K36" t="s">
        <v>23</v>
      </c>
      <c r="N36" s="105"/>
      <c r="O36" t="s">
        <v>13</v>
      </c>
      <c r="P36" t="s">
        <v>23</v>
      </c>
    </row>
    <row r="37" spans="1:16" ht="18">
      <c r="A37" s="117"/>
      <c r="B37" s="186" t="s">
        <v>72</v>
      </c>
      <c r="C37" s="14"/>
      <c r="D37" s="14"/>
      <c r="E37" s="14"/>
      <c r="H37" s="118" t="s">
        <v>72</v>
      </c>
      <c r="I37" s="14"/>
      <c r="J37" s="14"/>
      <c r="K37" s="14"/>
      <c r="N37" s="118" t="s">
        <v>72</v>
      </c>
      <c r="O37" s="14"/>
      <c r="P37" s="14"/>
    </row>
    <row r="38" spans="1:16" ht="18">
      <c r="A38" s="117"/>
      <c r="B38" s="186" t="s">
        <v>73</v>
      </c>
      <c r="C38" s="14"/>
      <c r="D38" s="14"/>
      <c r="E38" s="14"/>
      <c r="H38" s="118" t="s">
        <v>73</v>
      </c>
      <c r="I38" s="14"/>
      <c r="J38" s="14"/>
      <c r="K38" s="14"/>
      <c r="N38" s="118" t="s">
        <v>73</v>
      </c>
      <c r="O38" s="14"/>
      <c r="P38" s="14"/>
    </row>
    <row r="39" spans="1:16" ht="18">
      <c r="A39" s="117"/>
      <c r="B39" s="186" t="s">
        <v>74</v>
      </c>
      <c r="C39" s="14"/>
      <c r="D39" s="14"/>
      <c r="E39" s="14"/>
      <c r="H39" s="118" t="s">
        <v>74</v>
      </c>
      <c r="I39" s="14"/>
      <c r="J39" s="14"/>
      <c r="K39" s="14"/>
      <c r="N39" s="118" t="s">
        <v>74</v>
      </c>
      <c r="O39" s="14"/>
      <c r="P39" s="14"/>
    </row>
    <row r="40" spans="1:16" ht="18">
      <c r="B40" s="118" t="s">
        <v>70</v>
      </c>
      <c r="C40" s="14"/>
      <c r="D40" s="14"/>
      <c r="E40" s="14"/>
      <c r="H40" s="118" t="s">
        <v>70</v>
      </c>
      <c r="I40" s="14"/>
      <c r="J40" s="14"/>
      <c r="K40" s="14"/>
      <c r="N40" s="118" t="s">
        <v>70</v>
      </c>
      <c r="O40" s="14"/>
      <c r="P40" s="14"/>
    </row>
  </sheetData>
  <mergeCells count="2">
    <mergeCell ref="B1:G1"/>
    <mergeCell ref="H1:M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13" sqref="M13"/>
    </sheetView>
  </sheetViews>
  <sheetFormatPr baseColWidth="10" defaultColWidth="11" defaultRowHeight="15" x14ac:dyDescent="0"/>
  <cols>
    <col min="1" max="1" width="24.33203125" customWidth="1"/>
    <col min="3" max="4" width="12.33203125" customWidth="1"/>
    <col min="5" max="5" width="11.33203125" customWidth="1"/>
    <col min="7" max="7" width="11" style="59"/>
    <col min="13" max="13" width="11" style="59"/>
    <col min="18" max="18" width="11" style="59"/>
    <col min="19" max="19" width="16.6640625" customWidth="1"/>
    <col min="20" max="20" width="11" style="1"/>
    <col min="21" max="21" width="11.5" customWidth="1"/>
  </cols>
  <sheetData>
    <row r="1" spans="1:20" ht="20">
      <c r="A1" s="62" t="s">
        <v>13</v>
      </c>
      <c r="B1" s="329" t="s">
        <v>17</v>
      </c>
      <c r="C1" s="329"/>
      <c r="D1" s="329"/>
      <c r="E1" s="329"/>
      <c r="F1" s="329"/>
      <c r="G1" s="329"/>
      <c r="H1" s="330" t="s">
        <v>20</v>
      </c>
      <c r="I1" s="330"/>
      <c r="J1" s="330"/>
      <c r="K1" s="330"/>
      <c r="L1" s="330"/>
      <c r="M1" s="331"/>
      <c r="N1" s="60" t="s">
        <v>21</v>
      </c>
      <c r="O1" s="5" t="s">
        <v>22</v>
      </c>
      <c r="P1" s="4" t="s">
        <v>25</v>
      </c>
      <c r="R1"/>
      <c r="T1"/>
    </row>
    <row r="2" spans="1:20">
      <c r="A2" s="2"/>
      <c r="B2" s="7" t="s">
        <v>15</v>
      </c>
      <c r="C2" s="8" t="s">
        <v>16</v>
      </c>
      <c r="D2" s="8" t="s">
        <v>16</v>
      </c>
      <c r="E2" s="8" t="s">
        <v>16</v>
      </c>
      <c r="F2" s="8" t="s">
        <v>18</v>
      </c>
      <c r="G2" s="9" t="s">
        <v>19</v>
      </c>
      <c r="H2" s="10" t="s">
        <v>15</v>
      </c>
      <c r="I2" s="11" t="s">
        <v>16</v>
      </c>
      <c r="J2" s="11" t="s">
        <v>16</v>
      </c>
      <c r="K2" s="11" t="s">
        <v>16</v>
      </c>
      <c r="L2" s="11" t="s">
        <v>18</v>
      </c>
      <c r="M2" s="12" t="s">
        <v>19</v>
      </c>
      <c r="N2" s="20" t="s">
        <v>24</v>
      </c>
      <c r="O2" s="15" t="s">
        <v>19</v>
      </c>
      <c r="P2" s="13" t="s">
        <v>23</v>
      </c>
      <c r="R2"/>
      <c r="T2"/>
    </row>
    <row r="3" spans="1:20" ht="19" thickBot="1">
      <c r="A3" s="200" t="s">
        <v>86</v>
      </c>
      <c r="B3" s="201"/>
      <c r="C3" s="201"/>
      <c r="D3" s="201"/>
      <c r="E3" s="201"/>
      <c r="F3" s="201">
        <f t="shared" ref="F3:F28" si="0">SUM(B3:E3)</f>
        <v>0</v>
      </c>
      <c r="G3" s="261"/>
      <c r="H3" s="201"/>
      <c r="I3" s="201"/>
      <c r="J3" s="201"/>
      <c r="K3" s="201"/>
      <c r="L3" s="201">
        <f t="shared" ref="L3:L28" si="1">SUM(H3:K3)</f>
        <v>0</v>
      </c>
      <c r="M3" s="261"/>
      <c r="N3" s="201">
        <f t="shared" ref="N3:N28" si="2">F3+L3</f>
        <v>0</v>
      </c>
      <c r="O3" s="261"/>
      <c r="P3" s="228"/>
      <c r="Q3" s="3" t="s">
        <v>38</v>
      </c>
      <c r="R3" s="3"/>
      <c r="T3"/>
    </row>
    <row r="4" spans="1:20" ht="18">
      <c r="A4" s="200" t="s">
        <v>10</v>
      </c>
      <c r="B4" s="201"/>
      <c r="C4" s="201"/>
      <c r="D4" s="201"/>
      <c r="E4" s="201"/>
      <c r="F4" s="201">
        <f t="shared" si="0"/>
        <v>0</v>
      </c>
      <c r="G4" s="262"/>
      <c r="H4" s="201"/>
      <c r="I4" s="201"/>
      <c r="J4" s="201"/>
      <c r="K4" s="201"/>
      <c r="L4" s="201">
        <f t="shared" si="1"/>
        <v>0</v>
      </c>
      <c r="M4" s="262"/>
      <c r="N4" s="201">
        <f t="shared" si="2"/>
        <v>0</v>
      </c>
      <c r="O4" s="262"/>
      <c r="P4" s="228"/>
      <c r="Q4" s="55" t="s">
        <v>19</v>
      </c>
      <c r="R4" s="21" t="s">
        <v>23</v>
      </c>
      <c r="T4"/>
    </row>
    <row r="5" spans="1:20" ht="18">
      <c r="A5" s="190" t="s">
        <v>85</v>
      </c>
      <c r="B5" s="63">
        <v>151</v>
      </c>
      <c r="C5" s="63">
        <v>108</v>
      </c>
      <c r="D5" s="63">
        <v>111</v>
      </c>
      <c r="E5" s="63">
        <v>108</v>
      </c>
      <c r="F5" s="63">
        <f t="shared" si="0"/>
        <v>478</v>
      </c>
      <c r="G5" s="184">
        <v>3</v>
      </c>
      <c r="H5" s="63">
        <v>150</v>
      </c>
      <c r="I5" s="63">
        <v>120</v>
      </c>
      <c r="J5" s="63">
        <v>120</v>
      </c>
      <c r="K5" s="258"/>
      <c r="L5" s="63">
        <f t="shared" si="1"/>
        <v>390</v>
      </c>
      <c r="M5" s="184">
        <v>1</v>
      </c>
      <c r="N5" s="63">
        <f t="shared" si="2"/>
        <v>868</v>
      </c>
      <c r="O5" s="184">
        <v>3</v>
      </c>
      <c r="P5" s="228">
        <v>11</v>
      </c>
      <c r="Q5" s="56" t="s">
        <v>30</v>
      </c>
      <c r="R5" s="22">
        <v>15</v>
      </c>
      <c r="T5"/>
    </row>
    <row r="6" spans="1:20" ht="18">
      <c r="A6" s="190" t="s">
        <v>63</v>
      </c>
      <c r="B6" s="63">
        <v>112</v>
      </c>
      <c r="C6" s="63">
        <v>86</v>
      </c>
      <c r="D6" s="63">
        <v>97</v>
      </c>
      <c r="E6" s="63">
        <v>99</v>
      </c>
      <c r="F6" s="63">
        <f t="shared" si="0"/>
        <v>394</v>
      </c>
      <c r="G6" s="15"/>
      <c r="H6" s="63">
        <v>103</v>
      </c>
      <c r="I6" s="63">
        <v>69</v>
      </c>
      <c r="J6" s="63">
        <v>107</v>
      </c>
      <c r="K6" s="258"/>
      <c r="L6" s="63">
        <f t="shared" si="1"/>
        <v>279</v>
      </c>
      <c r="M6" s="15"/>
      <c r="N6" s="63">
        <f t="shared" si="2"/>
        <v>673</v>
      </c>
      <c r="O6" s="15">
        <v>8</v>
      </c>
      <c r="P6" s="228">
        <v>1</v>
      </c>
      <c r="Q6" s="56" t="s">
        <v>31</v>
      </c>
      <c r="R6" s="22">
        <v>13</v>
      </c>
      <c r="T6"/>
    </row>
    <row r="7" spans="1:20" ht="18">
      <c r="A7" s="190" t="s">
        <v>43</v>
      </c>
      <c r="B7" s="63">
        <v>155</v>
      </c>
      <c r="C7" s="63">
        <v>101</v>
      </c>
      <c r="D7" s="63">
        <v>117</v>
      </c>
      <c r="E7" s="63">
        <v>83</v>
      </c>
      <c r="F7" s="63">
        <f t="shared" si="0"/>
        <v>456</v>
      </c>
      <c r="G7" s="184"/>
      <c r="H7" s="63">
        <v>144</v>
      </c>
      <c r="I7" s="63">
        <v>119</v>
      </c>
      <c r="J7" s="63">
        <v>119</v>
      </c>
      <c r="K7" s="258"/>
      <c r="L7" s="63">
        <f t="shared" si="1"/>
        <v>382</v>
      </c>
      <c r="M7" s="184">
        <v>4</v>
      </c>
      <c r="N7" s="63">
        <f t="shared" si="2"/>
        <v>838</v>
      </c>
      <c r="O7" s="184">
        <v>5</v>
      </c>
      <c r="P7" s="228">
        <v>7</v>
      </c>
      <c r="Q7" s="56" t="s">
        <v>32</v>
      </c>
      <c r="R7" s="22">
        <v>11</v>
      </c>
      <c r="T7"/>
    </row>
    <row r="8" spans="1:20" ht="18">
      <c r="A8" s="190" t="s">
        <v>12</v>
      </c>
      <c r="B8" s="63">
        <v>144</v>
      </c>
      <c r="C8" s="63">
        <v>111</v>
      </c>
      <c r="D8" s="63">
        <v>105</v>
      </c>
      <c r="E8" s="63">
        <v>92</v>
      </c>
      <c r="F8" s="63">
        <f t="shared" si="0"/>
        <v>452</v>
      </c>
      <c r="G8" s="184"/>
      <c r="H8" s="63"/>
      <c r="I8" s="63"/>
      <c r="J8" s="63"/>
      <c r="K8" s="63"/>
      <c r="L8" s="63">
        <f t="shared" si="1"/>
        <v>0</v>
      </c>
      <c r="M8" s="184"/>
      <c r="N8" s="63">
        <f t="shared" si="2"/>
        <v>452</v>
      </c>
      <c r="O8" s="184"/>
      <c r="P8" s="228"/>
      <c r="Q8" s="56" t="s">
        <v>33</v>
      </c>
      <c r="R8" s="22">
        <v>9</v>
      </c>
      <c r="T8"/>
    </row>
    <row r="9" spans="1:20" ht="18">
      <c r="A9" s="190" t="s">
        <v>8</v>
      </c>
      <c r="B9" s="63">
        <v>160</v>
      </c>
      <c r="C9" s="63">
        <v>115</v>
      </c>
      <c r="D9" s="63">
        <v>120</v>
      </c>
      <c r="E9" s="63">
        <v>118</v>
      </c>
      <c r="F9" s="63">
        <f t="shared" si="0"/>
        <v>513</v>
      </c>
      <c r="G9" s="184">
        <v>1</v>
      </c>
      <c r="H9" s="63">
        <v>145</v>
      </c>
      <c r="I9" s="63">
        <v>115</v>
      </c>
      <c r="J9" s="63">
        <v>119</v>
      </c>
      <c r="K9" s="258"/>
      <c r="L9" s="63">
        <f t="shared" si="1"/>
        <v>379</v>
      </c>
      <c r="M9" s="184"/>
      <c r="N9" s="63">
        <f t="shared" si="2"/>
        <v>892</v>
      </c>
      <c r="O9" s="184">
        <v>1</v>
      </c>
      <c r="P9" s="228">
        <v>15</v>
      </c>
      <c r="Q9" s="56" t="s">
        <v>34</v>
      </c>
      <c r="R9" s="22">
        <v>7</v>
      </c>
      <c r="T9"/>
    </row>
    <row r="10" spans="1:20" ht="18">
      <c r="A10" s="200" t="s">
        <v>9</v>
      </c>
      <c r="B10" s="201"/>
      <c r="C10" s="201"/>
      <c r="D10" s="201"/>
      <c r="E10" s="201"/>
      <c r="F10" s="201">
        <f t="shared" si="0"/>
        <v>0</v>
      </c>
      <c r="G10" s="262"/>
      <c r="H10" s="201"/>
      <c r="I10" s="201"/>
      <c r="J10" s="201"/>
      <c r="K10" s="201"/>
      <c r="L10" s="201">
        <f t="shared" si="1"/>
        <v>0</v>
      </c>
      <c r="M10" s="262"/>
      <c r="N10" s="201">
        <f t="shared" si="2"/>
        <v>0</v>
      </c>
      <c r="O10" s="262"/>
      <c r="P10" s="228"/>
      <c r="Q10" s="56" t="s">
        <v>35</v>
      </c>
      <c r="R10" s="22">
        <v>5</v>
      </c>
      <c r="T10"/>
    </row>
    <row r="11" spans="1:20" ht="18">
      <c r="A11" s="190" t="s">
        <v>7</v>
      </c>
      <c r="B11" s="63">
        <v>146</v>
      </c>
      <c r="C11" s="63">
        <v>106</v>
      </c>
      <c r="D11" s="63">
        <v>118</v>
      </c>
      <c r="E11" s="63">
        <v>96</v>
      </c>
      <c r="F11" s="63">
        <f t="shared" si="0"/>
        <v>466</v>
      </c>
      <c r="G11" s="184"/>
      <c r="H11" s="63">
        <v>144</v>
      </c>
      <c r="I11" s="63">
        <v>119</v>
      </c>
      <c r="J11" s="63">
        <v>119</v>
      </c>
      <c r="K11" s="258"/>
      <c r="L11" s="63">
        <f t="shared" si="1"/>
        <v>382</v>
      </c>
      <c r="M11" s="184">
        <v>3</v>
      </c>
      <c r="N11" s="63">
        <f t="shared" si="2"/>
        <v>848</v>
      </c>
      <c r="O11" s="184">
        <v>4</v>
      </c>
      <c r="P11" s="228">
        <v>9</v>
      </c>
      <c r="Q11" s="56" t="s">
        <v>36</v>
      </c>
      <c r="R11" s="22">
        <v>3</v>
      </c>
      <c r="T11"/>
    </row>
    <row r="12" spans="1:20" ht="19" thickBot="1">
      <c r="A12" s="190" t="s">
        <v>62</v>
      </c>
      <c r="B12" s="63">
        <v>137</v>
      </c>
      <c r="C12" s="63">
        <v>90</v>
      </c>
      <c r="D12" s="63">
        <v>89</v>
      </c>
      <c r="E12" s="63">
        <v>74</v>
      </c>
      <c r="F12" s="63">
        <f t="shared" si="0"/>
        <v>390</v>
      </c>
      <c r="G12" s="15"/>
      <c r="H12" s="63"/>
      <c r="I12" s="63"/>
      <c r="J12" s="63"/>
      <c r="K12" s="63"/>
      <c r="L12" s="63">
        <f t="shared" si="1"/>
        <v>0</v>
      </c>
      <c r="M12" s="15"/>
      <c r="N12" s="63">
        <f t="shared" si="2"/>
        <v>390</v>
      </c>
      <c r="O12" s="15"/>
      <c r="P12" s="228"/>
      <c r="Q12" s="57" t="s">
        <v>37</v>
      </c>
      <c r="R12" s="23">
        <v>1</v>
      </c>
      <c r="T12"/>
    </row>
    <row r="13" spans="1:20" ht="18">
      <c r="A13" s="190" t="s">
        <v>6</v>
      </c>
      <c r="B13" s="63">
        <v>158</v>
      </c>
      <c r="C13" s="63">
        <v>112</v>
      </c>
      <c r="D13" s="63">
        <v>120</v>
      </c>
      <c r="E13" s="63">
        <v>117</v>
      </c>
      <c r="F13" s="63">
        <f t="shared" si="0"/>
        <v>507</v>
      </c>
      <c r="G13" s="15">
        <v>2</v>
      </c>
      <c r="H13" s="63">
        <v>147</v>
      </c>
      <c r="I13" s="63">
        <v>118</v>
      </c>
      <c r="J13" s="63">
        <v>119</v>
      </c>
      <c r="K13" s="258"/>
      <c r="L13" s="63">
        <f t="shared" si="1"/>
        <v>384</v>
      </c>
      <c r="M13" s="15">
        <v>2</v>
      </c>
      <c r="N13" s="63">
        <f t="shared" si="2"/>
        <v>891</v>
      </c>
      <c r="O13" s="15">
        <v>2</v>
      </c>
      <c r="P13" s="228">
        <v>13</v>
      </c>
      <c r="R13"/>
      <c r="T13"/>
    </row>
    <row r="14" spans="1:20" ht="18">
      <c r="A14" s="190" t="s">
        <v>28</v>
      </c>
      <c r="B14" s="63">
        <v>130</v>
      </c>
      <c r="C14" s="63">
        <v>99</v>
      </c>
      <c r="D14" s="63">
        <v>107</v>
      </c>
      <c r="E14" s="63">
        <v>91</v>
      </c>
      <c r="F14" s="63">
        <f t="shared" si="0"/>
        <v>427</v>
      </c>
      <c r="G14" s="15"/>
      <c r="H14" s="63">
        <v>121</v>
      </c>
      <c r="I14" s="63">
        <v>116</v>
      </c>
      <c r="J14" s="63">
        <v>96</v>
      </c>
      <c r="K14" s="258"/>
      <c r="L14" s="63">
        <f t="shared" si="1"/>
        <v>333</v>
      </c>
      <c r="M14" s="15"/>
      <c r="N14" s="63">
        <f t="shared" si="2"/>
        <v>760</v>
      </c>
      <c r="O14" s="15">
        <v>7</v>
      </c>
      <c r="P14" s="228">
        <v>3</v>
      </c>
      <c r="R14" s="84"/>
      <c r="S14" s="84"/>
      <c r="T14" s="84"/>
    </row>
    <row r="15" spans="1:20" ht="18">
      <c r="A15" s="190" t="s">
        <v>11</v>
      </c>
      <c r="B15" s="63">
        <v>152</v>
      </c>
      <c r="C15" s="63">
        <v>113</v>
      </c>
      <c r="D15" s="63">
        <v>97</v>
      </c>
      <c r="E15" s="63">
        <v>110</v>
      </c>
      <c r="F15" s="63">
        <f t="shared" si="0"/>
        <v>472</v>
      </c>
      <c r="G15" s="15"/>
      <c r="H15" s="63">
        <v>139</v>
      </c>
      <c r="I15" s="63">
        <v>108</v>
      </c>
      <c r="J15" s="63">
        <v>118</v>
      </c>
      <c r="K15" s="258"/>
      <c r="L15" s="63">
        <f t="shared" si="1"/>
        <v>365</v>
      </c>
      <c r="M15" s="15"/>
      <c r="N15" s="63">
        <f t="shared" si="2"/>
        <v>837</v>
      </c>
      <c r="O15" s="15">
        <v>6</v>
      </c>
      <c r="P15" s="228">
        <v>5</v>
      </c>
      <c r="R15" s="117"/>
      <c r="S15" s="84"/>
      <c r="T15" s="84"/>
    </row>
    <row r="16" spans="1:20" ht="18">
      <c r="A16" s="284" t="s">
        <v>105</v>
      </c>
      <c r="B16" s="224"/>
      <c r="C16" s="224"/>
      <c r="D16" s="224"/>
      <c r="E16" s="224"/>
      <c r="F16" s="224">
        <f t="shared" si="0"/>
        <v>0</v>
      </c>
      <c r="G16" s="230"/>
      <c r="H16" s="224"/>
      <c r="I16" s="224"/>
      <c r="J16" s="224"/>
      <c r="K16" s="224"/>
      <c r="L16" s="224">
        <f t="shared" si="1"/>
        <v>0</v>
      </c>
      <c r="M16" s="230"/>
      <c r="N16" s="224">
        <f t="shared" si="2"/>
        <v>0</v>
      </c>
      <c r="O16" s="230"/>
      <c r="P16" s="228"/>
      <c r="R16" s="117"/>
      <c r="S16" s="84"/>
      <c r="T16" s="84"/>
    </row>
    <row r="17" spans="1:20" ht="18">
      <c r="A17" s="149"/>
      <c r="B17" s="63"/>
      <c r="C17" s="63"/>
      <c r="D17" s="63"/>
      <c r="E17" s="63"/>
      <c r="F17" s="63">
        <f t="shared" si="0"/>
        <v>0</v>
      </c>
      <c r="G17" s="15"/>
      <c r="H17" s="63"/>
      <c r="I17" s="63"/>
      <c r="J17" s="63"/>
      <c r="K17" s="63"/>
      <c r="L17" s="63">
        <f t="shared" si="1"/>
        <v>0</v>
      </c>
      <c r="M17" s="15"/>
      <c r="N17" s="63">
        <f t="shared" si="2"/>
        <v>0</v>
      </c>
      <c r="O17" s="15"/>
      <c r="P17" s="228"/>
      <c r="R17" s="117"/>
      <c r="S17" s="84"/>
      <c r="T17" s="84"/>
    </row>
    <row r="18" spans="1:20" ht="18">
      <c r="A18" s="149"/>
      <c r="B18" s="63"/>
      <c r="C18" s="63"/>
      <c r="D18" s="63"/>
      <c r="E18" s="63"/>
      <c r="F18" s="63">
        <f t="shared" si="0"/>
        <v>0</v>
      </c>
      <c r="G18" s="15"/>
      <c r="H18" s="63"/>
      <c r="I18" s="63"/>
      <c r="J18" s="63"/>
      <c r="K18" s="63"/>
      <c r="L18" s="63">
        <f t="shared" si="1"/>
        <v>0</v>
      </c>
      <c r="M18" s="15"/>
      <c r="N18" s="63">
        <f t="shared" si="2"/>
        <v>0</v>
      </c>
      <c r="O18" s="15"/>
      <c r="P18" s="228"/>
      <c r="R18" s="117"/>
      <c r="S18" s="84"/>
      <c r="T18" s="84"/>
    </row>
    <row r="19" spans="1:20" ht="18">
      <c r="A19" s="149"/>
      <c r="B19" s="63"/>
      <c r="C19" s="63"/>
      <c r="D19" s="63"/>
      <c r="E19" s="63"/>
      <c r="F19" s="63">
        <f t="shared" si="0"/>
        <v>0</v>
      </c>
      <c r="G19" s="15"/>
      <c r="H19" s="63"/>
      <c r="I19" s="63"/>
      <c r="J19" s="63"/>
      <c r="K19" s="63"/>
      <c r="L19" s="63">
        <f t="shared" si="1"/>
        <v>0</v>
      </c>
      <c r="M19" s="15"/>
      <c r="N19" s="63">
        <f t="shared" si="2"/>
        <v>0</v>
      </c>
      <c r="O19" s="15"/>
      <c r="P19" s="228"/>
      <c r="R19" s="147"/>
      <c r="S19" s="84"/>
      <c r="T19" s="84"/>
    </row>
    <row r="20" spans="1:20" ht="18">
      <c r="A20" s="149"/>
      <c r="B20" s="63"/>
      <c r="C20" s="63"/>
      <c r="D20" s="63"/>
      <c r="E20" s="63"/>
      <c r="F20" s="63">
        <f t="shared" si="0"/>
        <v>0</v>
      </c>
      <c r="G20" s="15"/>
      <c r="H20" s="63"/>
      <c r="I20" s="63"/>
      <c r="J20" s="63"/>
      <c r="K20" s="63"/>
      <c r="L20" s="63">
        <f t="shared" si="1"/>
        <v>0</v>
      </c>
      <c r="M20" s="15"/>
      <c r="N20" s="63">
        <f t="shared" si="2"/>
        <v>0</v>
      </c>
      <c r="O20" s="15"/>
      <c r="P20" s="228"/>
      <c r="R20" s="117"/>
      <c r="S20" s="84"/>
      <c r="T20" s="84"/>
    </row>
    <row r="21" spans="1:20" ht="18">
      <c r="A21" s="190" t="s">
        <v>87</v>
      </c>
      <c r="B21" s="63">
        <v>112</v>
      </c>
      <c r="C21" s="63">
        <v>77</v>
      </c>
      <c r="D21" s="63">
        <v>85</v>
      </c>
      <c r="E21" s="63">
        <v>61</v>
      </c>
      <c r="F21" s="63">
        <f t="shared" si="0"/>
        <v>335</v>
      </c>
      <c r="G21" s="15"/>
      <c r="H21" s="63">
        <v>133</v>
      </c>
      <c r="I21" s="63">
        <v>80</v>
      </c>
      <c r="J21" s="63">
        <v>112</v>
      </c>
      <c r="K21" s="258"/>
      <c r="L21" s="63">
        <f t="shared" si="1"/>
        <v>325</v>
      </c>
      <c r="M21" s="15">
        <v>4</v>
      </c>
      <c r="N21" s="63">
        <f t="shared" si="2"/>
        <v>660</v>
      </c>
      <c r="O21" s="15">
        <v>4</v>
      </c>
      <c r="P21" s="228">
        <v>9</v>
      </c>
      <c r="R21" s="117"/>
      <c r="S21" s="84"/>
      <c r="T21" s="84"/>
    </row>
    <row r="22" spans="1:20" ht="18">
      <c r="A22" s="239" t="s">
        <v>59</v>
      </c>
      <c r="B22" s="63">
        <v>107</v>
      </c>
      <c r="C22" s="63">
        <v>67</v>
      </c>
      <c r="D22" s="63">
        <v>59</v>
      </c>
      <c r="E22" s="63">
        <v>72</v>
      </c>
      <c r="F22" s="63">
        <f t="shared" si="0"/>
        <v>305</v>
      </c>
      <c r="G22" s="15"/>
      <c r="H22" s="63"/>
      <c r="I22" s="63"/>
      <c r="J22" s="63"/>
      <c r="K22" s="63"/>
      <c r="L22" s="63">
        <f t="shared" si="1"/>
        <v>0</v>
      </c>
      <c r="M22" s="15"/>
      <c r="N22" s="63">
        <f t="shared" si="2"/>
        <v>305</v>
      </c>
      <c r="O22" s="15">
        <v>5</v>
      </c>
      <c r="P22" s="228">
        <v>7</v>
      </c>
      <c r="R22" s="117"/>
      <c r="S22" s="84"/>
      <c r="T22" s="84"/>
    </row>
    <row r="23" spans="1:20" ht="18">
      <c r="A23" s="149" t="s">
        <v>56</v>
      </c>
      <c r="B23" s="224"/>
      <c r="C23" s="224"/>
      <c r="D23" s="224"/>
      <c r="E23" s="224"/>
      <c r="F23" s="224">
        <f t="shared" si="0"/>
        <v>0</v>
      </c>
      <c r="G23" s="230"/>
      <c r="H23" s="224"/>
      <c r="I23" s="224"/>
      <c r="J23" s="224"/>
      <c r="K23" s="224"/>
      <c r="L23" s="224">
        <f t="shared" si="1"/>
        <v>0</v>
      </c>
      <c r="M23" s="230"/>
      <c r="N23" s="224">
        <f t="shared" si="2"/>
        <v>0</v>
      </c>
      <c r="O23" s="230"/>
      <c r="P23" s="228"/>
      <c r="R23" s="117"/>
      <c r="S23" s="84"/>
      <c r="T23" s="84"/>
    </row>
    <row r="24" spans="1:20" ht="18">
      <c r="A24" s="239" t="s">
        <v>100</v>
      </c>
      <c r="B24" s="224"/>
      <c r="C24" s="224"/>
      <c r="D24" s="224"/>
      <c r="E24" s="224"/>
      <c r="F24" s="224">
        <f t="shared" si="0"/>
        <v>0</v>
      </c>
      <c r="G24" s="230"/>
      <c r="H24" s="224"/>
      <c r="I24" s="224"/>
      <c r="J24" s="224"/>
      <c r="K24" s="224"/>
      <c r="L24" s="224">
        <f t="shared" si="1"/>
        <v>0</v>
      </c>
      <c r="M24" s="230"/>
      <c r="N24" s="224">
        <f t="shared" si="2"/>
        <v>0</v>
      </c>
      <c r="O24" s="230"/>
      <c r="P24" s="228"/>
      <c r="R24" s="84"/>
      <c r="S24" s="84"/>
      <c r="T24" s="84"/>
    </row>
    <row r="25" spans="1:20" ht="18">
      <c r="A25" s="190" t="s">
        <v>60</v>
      </c>
      <c r="B25" s="63">
        <v>145</v>
      </c>
      <c r="C25" s="63">
        <v>115</v>
      </c>
      <c r="D25" s="63">
        <v>108</v>
      </c>
      <c r="E25" s="63">
        <v>109</v>
      </c>
      <c r="F25" s="63">
        <f t="shared" si="0"/>
        <v>477</v>
      </c>
      <c r="G25" s="184">
        <v>1</v>
      </c>
      <c r="H25" s="63">
        <v>147</v>
      </c>
      <c r="I25" s="63">
        <v>120</v>
      </c>
      <c r="J25" s="63">
        <v>119</v>
      </c>
      <c r="K25" s="258"/>
      <c r="L25" s="63">
        <f t="shared" si="1"/>
        <v>386</v>
      </c>
      <c r="M25" s="184">
        <v>2</v>
      </c>
      <c r="N25" s="63">
        <f t="shared" si="2"/>
        <v>863</v>
      </c>
      <c r="O25" s="184">
        <v>1</v>
      </c>
      <c r="P25" s="228">
        <v>15</v>
      </c>
      <c r="R25"/>
      <c r="T25"/>
    </row>
    <row r="26" spans="1:20" ht="18">
      <c r="A26" s="190" t="s">
        <v>61</v>
      </c>
      <c r="B26" s="63">
        <v>145</v>
      </c>
      <c r="C26" s="63">
        <v>75</v>
      </c>
      <c r="D26" s="63">
        <v>99</v>
      </c>
      <c r="E26" s="63">
        <v>92</v>
      </c>
      <c r="F26" s="63">
        <f t="shared" si="0"/>
        <v>411</v>
      </c>
      <c r="G26" s="15">
        <v>2</v>
      </c>
      <c r="H26" s="63">
        <v>144</v>
      </c>
      <c r="I26" s="63">
        <v>109</v>
      </c>
      <c r="J26" s="63">
        <v>118</v>
      </c>
      <c r="K26" s="258"/>
      <c r="L26" s="63">
        <f t="shared" si="1"/>
        <v>371</v>
      </c>
      <c r="M26" s="15">
        <v>3</v>
      </c>
      <c r="N26" s="63">
        <f t="shared" si="2"/>
        <v>782</v>
      </c>
      <c r="O26" s="15">
        <v>2</v>
      </c>
      <c r="P26" s="228">
        <v>13</v>
      </c>
      <c r="Q26" s="227"/>
      <c r="R26" s="227"/>
      <c r="T26"/>
    </row>
    <row r="27" spans="1:20" ht="18">
      <c r="A27" s="190" t="s">
        <v>101</v>
      </c>
      <c r="B27" s="64">
        <v>111</v>
      </c>
      <c r="C27" s="64">
        <v>92</v>
      </c>
      <c r="D27" s="64">
        <v>86</v>
      </c>
      <c r="E27" s="226">
        <v>68</v>
      </c>
      <c r="F27" s="63">
        <f t="shared" si="0"/>
        <v>357</v>
      </c>
      <c r="G27" s="184">
        <v>3</v>
      </c>
      <c r="H27" s="64">
        <v>150</v>
      </c>
      <c r="I27" s="64">
        <v>120</v>
      </c>
      <c r="J27" s="64">
        <v>120</v>
      </c>
      <c r="K27" s="257"/>
      <c r="L27" s="63">
        <f t="shared" si="1"/>
        <v>390</v>
      </c>
      <c r="M27" s="184">
        <v>1</v>
      </c>
      <c r="N27" s="63">
        <f t="shared" si="2"/>
        <v>747</v>
      </c>
      <c r="O27" s="184">
        <v>3</v>
      </c>
      <c r="P27" s="58">
        <v>11</v>
      </c>
      <c r="R27"/>
      <c r="T27"/>
    </row>
    <row r="28" spans="1:20" ht="18">
      <c r="A28" s="240" t="s">
        <v>102</v>
      </c>
      <c r="B28" s="226"/>
      <c r="C28" s="226"/>
      <c r="D28" s="226"/>
      <c r="E28" s="226"/>
      <c r="F28" s="63">
        <f t="shared" si="0"/>
        <v>0</v>
      </c>
      <c r="G28" s="15"/>
      <c r="H28" s="226"/>
      <c r="I28" s="226"/>
      <c r="J28" s="226"/>
      <c r="K28" s="226"/>
      <c r="L28" s="63">
        <f t="shared" si="1"/>
        <v>0</v>
      </c>
      <c r="M28" s="15"/>
      <c r="N28" s="63">
        <f t="shared" si="2"/>
        <v>0</v>
      </c>
      <c r="O28" s="15"/>
      <c r="P28" s="58"/>
      <c r="R28"/>
      <c r="T28"/>
    </row>
    <row r="31" spans="1:20" ht="18">
      <c r="A31" s="117"/>
      <c r="B31" s="20" t="s">
        <v>91</v>
      </c>
      <c r="C31" s="14" t="s">
        <v>13</v>
      </c>
      <c r="D31" s="14"/>
      <c r="E31" s="14" t="s">
        <v>23</v>
      </c>
      <c r="G31" s="146"/>
      <c r="H31" s="20" t="s">
        <v>92</v>
      </c>
      <c r="I31" s="14" t="s">
        <v>13</v>
      </c>
      <c r="J31" s="14"/>
      <c r="K31" s="14" t="s">
        <v>23</v>
      </c>
      <c r="M31" s="146"/>
      <c r="N31" s="20" t="s">
        <v>21</v>
      </c>
      <c r="O31" s="14" t="s">
        <v>13</v>
      </c>
      <c r="P31" s="14" t="s">
        <v>23</v>
      </c>
    </row>
    <row r="32" spans="1:20" ht="18">
      <c r="A32" s="117"/>
      <c r="B32" s="186" t="s">
        <v>71</v>
      </c>
      <c r="C32" s="14"/>
      <c r="D32" s="14"/>
      <c r="E32" s="14"/>
      <c r="G32" s="146"/>
      <c r="H32" s="118" t="s">
        <v>71</v>
      </c>
      <c r="I32" s="14"/>
      <c r="J32" s="14"/>
      <c r="K32" s="14"/>
      <c r="M32" s="146"/>
      <c r="N32" s="118" t="s">
        <v>71</v>
      </c>
      <c r="O32" s="14"/>
      <c r="P32" s="14"/>
    </row>
    <row r="33" spans="1:16" ht="18">
      <c r="A33" s="117"/>
      <c r="B33" s="186" t="s">
        <v>73</v>
      </c>
      <c r="C33" s="14"/>
      <c r="D33" s="14"/>
      <c r="E33" s="14"/>
      <c r="G33" s="146"/>
      <c r="H33" s="118" t="s">
        <v>73</v>
      </c>
      <c r="I33" s="14"/>
      <c r="J33" s="14"/>
      <c r="K33" s="14"/>
      <c r="M33" s="146"/>
      <c r="N33" s="118" t="s">
        <v>73</v>
      </c>
      <c r="O33" s="14"/>
      <c r="P33" s="14"/>
    </row>
    <row r="34" spans="1:16" ht="18">
      <c r="A34" s="117"/>
      <c r="B34" s="186" t="s">
        <v>69</v>
      </c>
      <c r="C34" s="14"/>
      <c r="D34" s="14"/>
      <c r="E34" s="14"/>
      <c r="G34" s="146"/>
      <c r="H34" s="118" t="s">
        <v>69</v>
      </c>
      <c r="I34" s="14"/>
      <c r="J34" s="14"/>
      <c r="K34" s="14"/>
      <c r="M34" s="146"/>
      <c r="N34" s="118" t="s">
        <v>69</v>
      </c>
      <c r="O34" s="14"/>
      <c r="P34" s="14"/>
    </row>
    <row r="35" spans="1:16" ht="18">
      <c r="A35" s="116"/>
      <c r="B35" s="186" t="s">
        <v>70</v>
      </c>
      <c r="C35" s="14"/>
      <c r="D35" s="14"/>
      <c r="E35" s="14"/>
      <c r="G35" s="146"/>
      <c r="H35" s="118" t="s">
        <v>70</v>
      </c>
      <c r="I35" s="14"/>
      <c r="J35" s="14"/>
      <c r="K35" s="14"/>
      <c r="M35" s="146"/>
      <c r="N35" s="118" t="s">
        <v>70</v>
      </c>
      <c r="O35" s="14"/>
      <c r="P35" s="14"/>
    </row>
    <row r="36" spans="1:16" ht="18">
      <c r="A36" s="117"/>
      <c r="B36" s="146"/>
      <c r="C36" t="s">
        <v>13</v>
      </c>
      <c r="E36" t="s">
        <v>23</v>
      </c>
      <c r="G36" s="146"/>
      <c r="H36" s="146"/>
      <c r="I36" t="s">
        <v>13</v>
      </c>
      <c r="K36" t="s">
        <v>23</v>
      </c>
      <c r="M36" s="146"/>
      <c r="N36" s="146"/>
      <c r="O36" t="s">
        <v>13</v>
      </c>
      <c r="P36" t="s">
        <v>23</v>
      </c>
    </row>
    <row r="37" spans="1:16" ht="18">
      <c r="A37" s="117"/>
      <c r="B37" s="186" t="s">
        <v>72</v>
      </c>
      <c r="C37" s="14"/>
      <c r="D37" s="14"/>
      <c r="E37" s="14"/>
      <c r="G37" s="146"/>
      <c r="H37" s="118" t="s">
        <v>72</v>
      </c>
      <c r="I37" s="14"/>
      <c r="J37" s="14"/>
      <c r="K37" s="14"/>
      <c r="M37" s="146"/>
      <c r="N37" s="118" t="s">
        <v>72</v>
      </c>
      <c r="O37" s="14"/>
      <c r="P37" s="14"/>
    </row>
    <row r="38" spans="1:16" ht="18">
      <c r="A38" s="117"/>
      <c r="B38" s="186" t="s">
        <v>73</v>
      </c>
      <c r="C38" s="14"/>
      <c r="D38" s="14"/>
      <c r="E38" s="14"/>
      <c r="G38" s="146"/>
      <c r="H38" s="118" t="s">
        <v>73</v>
      </c>
      <c r="I38" s="14"/>
      <c r="J38" s="14"/>
      <c r="K38" s="14"/>
      <c r="M38" s="146"/>
      <c r="N38" s="118" t="s">
        <v>73</v>
      </c>
      <c r="O38" s="14"/>
      <c r="P38" s="14"/>
    </row>
    <row r="39" spans="1:16" ht="18">
      <c r="A39" s="117"/>
      <c r="B39" s="186" t="s">
        <v>74</v>
      </c>
      <c r="C39" s="14"/>
      <c r="D39" s="14"/>
      <c r="E39" s="14"/>
      <c r="G39" s="146"/>
      <c r="H39" s="118" t="s">
        <v>74</v>
      </c>
      <c r="I39" s="14"/>
      <c r="J39" s="14"/>
      <c r="K39" s="14"/>
      <c r="M39" s="146"/>
      <c r="N39" s="118" t="s">
        <v>74</v>
      </c>
      <c r="O39" s="14"/>
      <c r="P39" s="14"/>
    </row>
    <row r="40" spans="1:16" ht="18">
      <c r="B40" s="118" t="s">
        <v>70</v>
      </c>
      <c r="C40" s="14"/>
      <c r="D40" s="14"/>
      <c r="E40" s="14"/>
      <c r="G40" s="146"/>
      <c r="H40" s="118" t="s">
        <v>70</v>
      </c>
      <c r="I40" s="14"/>
      <c r="J40" s="14"/>
      <c r="K40" s="14"/>
      <c r="M40" s="146"/>
      <c r="N40" s="118" t="s">
        <v>70</v>
      </c>
      <c r="O40" s="14"/>
      <c r="P40" s="14"/>
    </row>
  </sheetData>
  <mergeCells count="2">
    <mergeCell ref="B1:G1"/>
    <mergeCell ref="H1:M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>
      <pane ySplit="2" topLeftCell="A3" activePane="bottomLeft" state="frozen"/>
      <selection pane="bottomLeft"/>
    </sheetView>
  </sheetViews>
  <sheetFormatPr baseColWidth="10" defaultColWidth="11" defaultRowHeight="15" x14ac:dyDescent="0"/>
  <cols>
    <col min="1" max="1" width="24.33203125" customWidth="1"/>
    <col min="2" max="6" width="10.83203125" customWidth="1"/>
    <col min="7" max="7" width="10.83203125" style="59" customWidth="1"/>
    <col min="8" max="8" width="12.83203125" customWidth="1"/>
    <col min="9" max="9" width="10.83203125" customWidth="1"/>
    <col min="10" max="10" width="10.83203125" style="59" customWidth="1"/>
    <col min="11" max="11" width="15.6640625" customWidth="1"/>
    <col min="12" max="13" width="10.83203125" style="1" customWidth="1"/>
    <col min="15" max="15" width="9.33203125" customWidth="1"/>
  </cols>
  <sheetData>
    <row r="1" spans="1:16" ht="21" thickBot="1">
      <c r="A1" s="115" t="s">
        <v>13</v>
      </c>
      <c r="B1" s="112"/>
      <c r="C1" s="113"/>
      <c r="D1" s="113"/>
      <c r="E1" s="113" t="s">
        <v>58</v>
      </c>
      <c r="F1" s="113"/>
      <c r="G1" s="114"/>
      <c r="H1" s="4" t="s">
        <v>25</v>
      </c>
      <c r="J1"/>
      <c r="K1" s="148" t="s">
        <v>98</v>
      </c>
      <c r="L1"/>
      <c r="M1" s="112"/>
      <c r="N1" s="113" t="s">
        <v>14</v>
      </c>
      <c r="O1" s="113"/>
      <c r="P1" s="114"/>
    </row>
    <row r="2" spans="1:16">
      <c r="A2" s="106"/>
      <c r="B2" s="107" t="s">
        <v>15</v>
      </c>
      <c r="C2" s="107" t="s">
        <v>16</v>
      </c>
      <c r="D2" s="107" t="s">
        <v>16</v>
      </c>
      <c r="E2" s="107" t="s">
        <v>16</v>
      </c>
      <c r="F2" s="107" t="s">
        <v>18</v>
      </c>
      <c r="G2" s="107" t="s">
        <v>19</v>
      </c>
      <c r="H2" s="13" t="s">
        <v>23</v>
      </c>
      <c r="J2"/>
      <c r="K2" s="223" t="s">
        <v>99</v>
      </c>
      <c r="L2"/>
      <c r="M2" s="107" t="s">
        <v>15</v>
      </c>
      <c r="N2" s="107" t="s">
        <v>16</v>
      </c>
      <c r="O2" s="107" t="s">
        <v>18</v>
      </c>
      <c r="P2" s="107" t="s">
        <v>19</v>
      </c>
    </row>
    <row r="3" spans="1:16" ht="19" thickBot="1">
      <c r="A3" s="200" t="s">
        <v>86</v>
      </c>
      <c r="B3" s="201"/>
      <c r="C3" s="201"/>
      <c r="D3" s="201"/>
      <c r="E3" s="201"/>
      <c r="F3" s="201"/>
      <c r="G3" s="202"/>
      <c r="H3" s="228"/>
      <c r="I3" s="3" t="s">
        <v>38</v>
      </c>
      <c r="J3" s="3"/>
      <c r="K3" s="20"/>
      <c r="L3"/>
      <c r="M3" s="201"/>
      <c r="N3" s="201"/>
      <c r="O3" s="201">
        <f t="shared" ref="O3:O28" si="0">SUM(M3:N3)</f>
        <v>0</v>
      </c>
      <c r="P3" s="202"/>
    </row>
    <row r="4" spans="1:16" ht="18">
      <c r="A4" s="190" t="s">
        <v>10</v>
      </c>
      <c r="B4" s="63"/>
      <c r="C4" s="63"/>
      <c r="D4" s="63"/>
      <c r="E4" s="63"/>
      <c r="F4" s="63">
        <f t="shared" ref="F4:F28" si="1">SUM(B4:E4)</f>
        <v>0</v>
      </c>
      <c r="G4" s="184"/>
      <c r="H4" s="228"/>
      <c r="I4" s="55" t="s">
        <v>19</v>
      </c>
      <c r="J4" s="55" t="s">
        <v>23</v>
      </c>
      <c r="K4" s="20"/>
      <c r="L4"/>
      <c r="M4" s="63"/>
      <c r="N4" s="63"/>
      <c r="O4" s="14">
        <f t="shared" si="0"/>
        <v>0</v>
      </c>
      <c r="P4" s="83"/>
    </row>
    <row r="5" spans="1:16" ht="18">
      <c r="A5" s="190" t="s">
        <v>85</v>
      </c>
      <c r="B5" s="63">
        <v>146</v>
      </c>
      <c r="C5" s="63">
        <v>100</v>
      </c>
      <c r="D5" s="63">
        <v>100</v>
      </c>
      <c r="E5" s="63">
        <v>99</v>
      </c>
      <c r="F5" s="63">
        <f t="shared" si="1"/>
        <v>445</v>
      </c>
      <c r="G5" s="184">
        <v>2</v>
      </c>
      <c r="H5" s="228">
        <v>13</v>
      </c>
      <c r="I5" s="56" t="s">
        <v>30</v>
      </c>
      <c r="J5" s="56">
        <v>15</v>
      </c>
      <c r="K5" s="20"/>
      <c r="L5"/>
      <c r="M5" s="63">
        <v>159</v>
      </c>
      <c r="N5" s="63">
        <v>108</v>
      </c>
      <c r="O5" s="14">
        <f t="shared" si="0"/>
        <v>267</v>
      </c>
      <c r="P5" s="83"/>
    </row>
    <row r="6" spans="1:16" ht="18">
      <c r="A6" s="190" t="s">
        <v>63</v>
      </c>
      <c r="B6" s="63">
        <v>145</v>
      </c>
      <c r="C6" s="63">
        <v>98</v>
      </c>
      <c r="D6" s="63">
        <v>98</v>
      </c>
      <c r="E6" s="63">
        <v>100</v>
      </c>
      <c r="F6" s="63">
        <f t="shared" si="1"/>
        <v>441</v>
      </c>
      <c r="G6" s="184">
        <v>4</v>
      </c>
      <c r="H6" s="228">
        <v>9</v>
      </c>
      <c r="I6" s="56" t="s">
        <v>31</v>
      </c>
      <c r="J6" s="56">
        <v>13</v>
      </c>
      <c r="K6" s="20"/>
      <c r="L6"/>
      <c r="M6" s="63">
        <v>154</v>
      </c>
      <c r="N6" s="63">
        <v>101</v>
      </c>
      <c r="O6" s="14">
        <f t="shared" si="0"/>
        <v>255</v>
      </c>
      <c r="P6" s="83"/>
    </row>
    <row r="7" spans="1:16" ht="18">
      <c r="A7" s="190" t="s">
        <v>43</v>
      </c>
      <c r="B7" s="63">
        <v>151</v>
      </c>
      <c r="C7" s="63">
        <v>97</v>
      </c>
      <c r="D7" s="63">
        <v>83</v>
      </c>
      <c r="E7" s="63">
        <v>93</v>
      </c>
      <c r="F7" s="63">
        <f t="shared" si="1"/>
        <v>424</v>
      </c>
      <c r="G7" s="184">
        <v>7</v>
      </c>
      <c r="H7" s="228">
        <v>3</v>
      </c>
      <c r="I7" s="56" t="s">
        <v>32</v>
      </c>
      <c r="J7" s="56">
        <v>11</v>
      </c>
      <c r="K7" s="20"/>
      <c r="L7"/>
      <c r="M7" s="63">
        <v>159</v>
      </c>
      <c r="N7" s="63">
        <v>99</v>
      </c>
      <c r="O7" s="14">
        <f t="shared" si="0"/>
        <v>258</v>
      </c>
      <c r="P7" s="83"/>
    </row>
    <row r="8" spans="1:16" ht="18">
      <c r="A8" s="190" t="s">
        <v>12</v>
      </c>
      <c r="B8" s="63">
        <v>145</v>
      </c>
      <c r="C8" s="63">
        <v>100</v>
      </c>
      <c r="D8" s="63">
        <v>93</v>
      </c>
      <c r="E8" s="63">
        <v>97</v>
      </c>
      <c r="F8" s="63">
        <f t="shared" si="1"/>
        <v>435</v>
      </c>
      <c r="G8" s="184">
        <v>6</v>
      </c>
      <c r="H8" s="228">
        <v>5</v>
      </c>
      <c r="I8" s="56" t="s">
        <v>33</v>
      </c>
      <c r="J8" s="56">
        <v>9</v>
      </c>
      <c r="K8" s="20"/>
      <c r="L8"/>
      <c r="M8" s="63">
        <v>156</v>
      </c>
      <c r="N8" s="63">
        <v>104</v>
      </c>
      <c r="O8" s="14">
        <f t="shared" si="0"/>
        <v>260</v>
      </c>
      <c r="P8" s="83"/>
    </row>
    <row r="9" spans="1:16" ht="18">
      <c r="A9" s="190" t="s">
        <v>8</v>
      </c>
      <c r="B9" s="63">
        <v>152</v>
      </c>
      <c r="C9" s="63">
        <v>96</v>
      </c>
      <c r="D9" s="63">
        <v>95</v>
      </c>
      <c r="E9" s="63">
        <v>96</v>
      </c>
      <c r="F9" s="63">
        <f t="shared" si="1"/>
        <v>439</v>
      </c>
      <c r="G9" s="184">
        <v>5</v>
      </c>
      <c r="H9" s="228">
        <v>7</v>
      </c>
      <c r="I9" s="56" t="s">
        <v>34</v>
      </c>
      <c r="J9" s="56">
        <v>7</v>
      </c>
      <c r="K9" s="20"/>
      <c r="L9"/>
      <c r="M9" s="63">
        <v>158</v>
      </c>
      <c r="N9" s="63">
        <v>90</v>
      </c>
      <c r="O9" s="14">
        <f t="shared" si="0"/>
        <v>248</v>
      </c>
      <c r="P9" s="83"/>
    </row>
    <row r="10" spans="1:16" ht="18">
      <c r="A10" s="190" t="s">
        <v>9</v>
      </c>
      <c r="B10" s="63">
        <v>153</v>
      </c>
      <c r="C10" s="63">
        <v>83</v>
      </c>
      <c r="D10" s="63">
        <v>95</v>
      </c>
      <c r="E10" s="63">
        <v>94</v>
      </c>
      <c r="F10" s="63">
        <f t="shared" si="1"/>
        <v>425</v>
      </c>
      <c r="G10" s="184">
        <v>8</v>
      </c>
      <c r="H10" s="228">
        <v>1</v>
      </c>
      <c r="I10" s="56" t="s">
        <v>35</v>
      </c>
      <c r="J10" s="56">
        <v>5</v>
      </c>
      <c r="K10" s="20"/>
      <c r="L10"/>
      <c r="M10" s="63">
        <v>157</v>
      </c>
      <c r="N10" s="63">
        <v>93</v>
      </c>
      <c r="O10" s="14">
        <f t="shared" si="0"/>
        <v>250</v>
      </c>
      <c r="P10" s="83"/>
    </row>
    <row r="11" spans="1:16" ht="18">
      <c r="A11" s="190" t="s">
        <v>7</v>
      </c>
      <c r="B11" s="63">
        <v>150</v>
      </c>
      <c r="C11" s="63">
        <v>99</v>
      </c>
      <c r="D11" s="63">
        <v>93</v>
      </c>
      <c r="E11" s="63">
        <v>83</v>
      </c>
      <c r="F11" s="63">
        <f t="shared" si="1"/>
        <v>425</v>
      </c>
      <c r="G11" s="184"/>
      <c r="H11" s="228"/>
      <c r="I11" s="56" t="s">
        <v>36</v>
      </c>
      <c r="J11" s="56">
        <v>3</v>
      </c>
      <c r="K11" s="20"/>
      <c r="L11"/>
      <c r="M11" s="63">
        <v>104</v>
      </c>
      <c r="N11" s="63">
        <v>103</v>
      </c>
      <c r="O11" s="14">
        <f t="shared" si="0"/>
        <v>207</v>
      </c>
      <c r="P11" s="83"/>
    </row>
    <row r="12" spans="1:16" ht="19" thickBot="1">
      <c r="A12" s="200" t="s">
        <v>62</v>
      </c>
      <c r="B12" s="63">
        <v>120</v>
      </c>
      <c r="C12" s="63">
        <v>61</v>
      </c>
      <c r="D12" s="63">
        <v>72</v>
      </c>
      <c r="E12" s="63">
        <v>69</v>
      </c>
      <c r="F12" s="63">
        <f t="shared" si="1"/>
        <v>322</v>
      </c>
      <c r="G12" s="15"/>
      <c r="H12" s="228"/>
      <c r="I12" s="260" t="s">
        <v>37</v>
      </c>
      <c r="J12" s="260">
        <v>1</v>
      </c>
      <c r="K12" s="228"/>
      <c r="L12" s="227"/>
      <c r="M12" s="63">
        <v>145</v>
      </c>
      <c r="N12" s="63">
        <v>94</v>
      </c>
      <c r="O12" s="63">
        <f t="shared" si="0"/>
        <v>239</v>
      </c>
      <c r="P12" s="225"/>
    </row>
    <row r="13" spans="1:16" ht="18">
      <c r="A13" s="190" t="s">
        <v>6</v>
      </c>
      <c r="B13" s="63">
        <v>155</v>
      </c>
      <c r="C13" s="63">
        <v>100</v>
      </c>
      <c r="D13" s="63">
        <v>98</v>
      </c>
      <c r="E13" s="63">
        <v>100</v>
      </c>
      <c r="F13" s="63">
        <f t="shared" si="1"/>
        <v>453</v>
      </c>
      <c r="G13" s="184">
        <v>1</v>
      </c>
      <c r="H13" s="228">
        <v>15</v>
      </c>
      <c r="J13"/>
      <c r="K13" s="20"/>
      <c r="L13"/>
      <c r="M13" s="63">
        <v>160</v>
      </c>
      <c r="N13" s="63">
        <v>95</v>
      </c>
      <c r="O13" s="14">
        <f t="shared" si="0"/>
        <v>255</v>
      </c>
      <c r="P13" s="83"/>
    </row>
    <row r="14" spans="1:16" ht="18">
      <c r="A14" s="190" t="s">
        <v>28</v>
      </c>
      <c r="B14" s="63">
        <v>151</v>
      </c>
      <c r="C14" s="63">
        <v>74</v>
      </c>
      <c r="D14" s="63">
        <v>85</v>
      </c>
      <c r="E14" s="63">
        <v>91</v>
      </c>
      <c r="F14" s="63">
        <f t="shared" si="1"/>
        <v>401</v>
      </c>
      <c r="G14" s="184"/>
      <c r="H14" s="228"/>
      <c r="K14" s="20"/>
      <c r="M14" s="63">
        <v>159</v>
      </c>
      <c r="N14" s="63">
        <v>93</v>
      </c>
      <c r="O14" s="14">
        <f t="shared" si="0"/>
        <v>252</v>
      </c>
      <c r="P14" s="83"/>
    </row>
    <row r="15" spans="1:16" ht="18">
      <c r="A15" s="190" t="s">
        <v>11</v>
      </c>
      <c r="B15" s="63">
        <v>150</v>
      </c>
      <c r="C15" s="63">
        <v>96</v>
      </c>
      <c r="D15" s="63">
        <v>100</v>
      </c>
      <c r="E15" s="63">
        <v>96</v>
      </c>
      <c r="F15" s="63">
        <f t="shared" si="1"/>
        <v>442</v>
      </c>
      <c r="G15" s="184">
        <v>3</v>
      </c>
      <c r="H15" s="228">
        <v>11</v>
      </c>
      <c r="K15" s="20"/>
      <c r="M15" s="63">
        <v>159</v>
      </c>
      <c r="N15" s="63">
        <v>97</v>
      </c>
      <c r="O15" s="14">
        <f t="shared" si="0"/>
        <v>256</v>
      </c>
      <c r="P15" s="83"/>
    </row>
    <row r="16" spans="1:16" ht="18">
      <c r="A16" s="149" t="s">
        <v>105</v>
      </c>
      <c r="B16" s="63">
        <v>138</v>
      </c>
      <c r="C16" s="63">
        <v>95</v>
      </c>
      <c r="D16" s="63">
        <v>68</v>
      </c>
      <c r="E16" s="63">
        <v>80</v>
      </c>
      <c r="F16" s="63">
        <f t="shared" si="1"/>
        <v>381</v>
      </c>
      <c r="G16" s="184"/>
      <c r="H16" s="228"/>
      <c r="K16" s="20"/>
      <c r="M16" s="63">
        <v>191</v>
      </c>
      <c r="N16" s="63">
        <v>92</v>
      </c>
      <c r="O16" s="14">
        <f t="shared" si="0"/>
        <v>283</v>
      </c>
      <c r="P16" s="83"/>
    </row>
    <row r="17" spans="1:16" ht="18">
      <c r="A17" s="149"/>
      <c r="B17" s="63"/>
      <c r="C17" s="63"/>
      <c r="D17" s="63"/>
      <c r="E17" s="63"/>
      <c r="F17" s="63">
        <f t="shared" si="1"/>
        <v>0</v>
      </c>
      <c r="G17" s="184"/>
      <c r="H17" s="228"/>
      <c r="K17" s="20"/>
      <c r="M17" s="63"/>
      <c r="N17" s="63"/>
      <c r="O17" s="14">
        <f t="shared" si="0"/>
        <v>0</v>
      </c>
      <c r="P17" s="83"/>
    </row>
    <row r="18" spans="1:16" ht="18">
      <c r="A18" s="149"/>
      <c r="B18" s="63"/>
      <c r="C18" s="63"/>
      <c r="D18" s="63"/>
      <c r="E18" s="63"/>
      <c r="F18" s="63">
        <f t="shared" si="1"/>
        <v>0</v>
      </c>
      <c r="G18" s="184"/>
      <c r="H18" s="228"/>
      <c r="K18" s="20"/>
      <c r="M18" s="63"/>
      <c r="N18" s="63"/>
      <c r="O18" s="14">
        <f t="shared" si="0"/>
        <v>0</v>
      </c>
      <c r="P18" s="83"/>
    </row>
    <row r="19" spans="1:16" ht="18">
      <c r="A19" s="149"/>
      <c r="B19" s="63"/>
      <c r="C19" s="63"/>
      <c r="E19" s="63"/>
      <c r="F19" s="63">
        <f t="shared" si="1"/>
        <v>0</v>
      </c>
      <c r="G19" s="184"/>
      <c r="H19" s="228"/>
      <c r="K19" s="20"/>
      <c r="M19" s="63"/>
      <c r="N19" s="63"/>
      <c r="O19" s="14">
        <f t="shared" si="0"/>
        <v>0</v>
      </c>
      <c r="P19" s="83"/>
    </row>
    <row r="20" spans="1:16" ht="18">
      <c r="A20" s="149"/>
      <c r="B20" s="63"/>
      <c r="C20" s="63"/>
      <c r="D20" s="63"/>
      <c r="E20" s="63"/>
      <c r="F20" s="63">
        <f t="shared" si="1"/>
        <v>0</v>
      </c>
      <c r="G20" s="184"/>
      <c r="H20" s="228"/>
      <c r="K20" s="20"/>
      <c r="M20" s="63"/>
      <c r="N20" s="63"/>
      <c r="O20" s="14">
        <f t="shared" si="0"/>
        <v>0</v>
      </c>
      <c r="P20" s="83"/>
    </row>
    <row r="21" spans="1:16" ht="18">
      <c r="A21" s="190" t="s">
        <v>87</v>
      </c>
      <c r="B21" s="63">
        <v>123</v>
      </c>
      <c r="C21" s="63">
        <v>80</v>
      </c>
      <c r="D21" s="63">
        <v>68</v>
      </c>
      <c r="E21" s="63">
        <v>85</v>
      </c>
      <c r="F21" s="63">
        <f t="shared" si="1"/>
        <v>356</v>
      </c>
      <c r="G21" s="184">
        <v>6</v>
      </c>
      <c r="H21" s="228">
        <v>5</v>
      </c>
      <c r="K21" s="20"/>
      <c r="M21" s="63">
        <v>142</v>
      </c>
      <c r="N21" s="63">
        <v>86</v>
      </c>
      <c r="O21" s="14">
        <f t="shared" si="0"/>
        <v>228</v>
      </c>
      <c r="P21" s="83"/>
    </row>
    <row r="22" spans="1:16" ht="18">
      <c r="A22" s="239" t="s">
        <v>59</v>
      </c>
      <c r="B22" s="63">
        <v>150</v>
      </c>
      <c r="C22" s="63">
        <v>88</v>
      </c>
      <c r="D22" s="63">
        <v>57</v>
      </c>
      <c r="E22" s="63">
        <v>92</v>
      </c>
      <c r="F22" s="63">
        <f t="shared" si="1"/>
        <v>387</v>
      </c>
      <c r="G22" s="184">
        <v>4</v>
      </c>
      <c r="H22" s="228">
        <v>9</v>
      </c>
      <c r="K22" s="20"/>
      <c r="M22" s="63">
        <v>152</v>
      </c>
      <c r="N22" s="63">
        <v>88</v>
      </c>
      <c r="O22" s="14">
        <f t="shared" si="0"/>
        <v>240</v>
      </c>
      <c r="P22" s="83"/>
    </row>
    <row r="23" spans="1:16" ht="18">
      <c r="A23" s="149" t="s">
        <v>56</v>
      </c>
      <c r="B23" s="63"/>
      <c r="C23" s="63"/>
      <c r="D23" s="63"/>
      <c r="E23" s="63"/>
      <c r="F23" s="63">
        <f t="shared" si="1"/>
        <v>0</v>
      </c>
      <c r="G23" s="184"/>
      <c r="H23" s="228"/>
      <c r="K23" s="20"/>
      <c r="M23" s="63"/>
      <c r="N23" s="63"/>
      <c r="O23" s="14">
        <f t="shared" si="0"/>
        <v>0</v>
      </c>
      <c r="P23" s="83"/>
    </row>
    <row r="24" spans="1:16" ht="18">
      <c r="A24" s="239" t="s">
        <v>100</v>
      </c>
      <c r="B24" s="63">
        <v>144</v>
      </c>
      <c r="C24" s="63">
        <v>96</v>
      </c>
      <c r="D24" s="63">
        <v>76</v>
      </c>
      <c r="E24" s="63">
        <v>78</v>
      </c>
      <c r="F24" s="63">
        <f t="shared" si="1"/>
        <v>394</v>
      </c>
      <c r="G24" s="184">
        <v>3</v>
      </c>
      <c r="H24" s="228">
        <v>11</v>
      </c>
      <c r="J24"/>
      <c r="K24" s="20"/>
      <c r="L24"/>
      <c r="M24" s="63">
        <v>152</v>
      </c>
      <c r="N24" s="63">
        <v>80</v>
      </c>
      <c r="O24" s="14">
        <f t="shared" si="0"/>
        <v>232</v>
      </c>
      <c r="P24" s="83"/>
    </row>
    <row r="25" spans="1:16" ht="18">
      <c r="A25" s="190" t="s">
        <v>60</v>
      </c>
      <c r="B25" s="63">
        <v>150</v>
      </c>
      <c r="C25" s="63">
        <v>95</v>
      </c>
      <c r="D25" s="63">
        <v>79</v>
      </c>
      <c r="E25" s="63">
        <v>95</v>
      </c>
      <c r="F25" s="63">
        <f t="shared" si="1"/>
        <v>419</v>
      </c>
      <c r="G25" s="184">
        <v>2</v>
      </c>
      <c r="H25" s="228">
        <v>13</v>
      </c>
      <c r="J25"/>
      <c r="K25" s="20"/>
      <c r="L25"/>
      <c r="M25" s="63">
        <v>155</v>
      </c>
      <c r="N25" s="63">
        <v>89</v>
      </c>
      <c r="O25" s="14">
        <f t="shared" si="0"/>
        <v>244</v>
      </c>
      <c r="P25" s="83"/>
    </row>
    <row r="26" spans="1:16" ht="18">
      <c r="A26" s="190" t="s">
        <v>61</v>
      </c>
      <c r="B26" s="63">
        <v>138</v>
      </c>
      <c r="C26" s="63">
        <v>63</v>
      </c>
      <c r="D26" s="63">
        <v>76</v>
      </c>
      <c r="E26" s="63">
        <v>97</v>
      </c>
      <c r="F26" s="63">
        <f t="shared" si="1"/>
        <v>374</v>
      </c>
      <c r="G26" s="15">
        <v>5</v>
      </c>
      <c r="H26" s="228">
        <v>7</v>
      </c>
      <c r="I26" s="227"/>
      <c r="J26" s="227"/>
      <c r="K26" s="228"/>
      <c r="L26" s="227"/>
      <c r="M26" s="63">
        <v>151</v>
      </c>
      <c r="N26" s="63">
        <v>90</v>
      </c>
      <c r="O26" s="63">
        <f t="shared" si="0"/>
        <v>241</v>
      </c>
      <c r="P26" s="225"/>
    </row>
    <row r="27" spans="1:16" ht="18">
      <c r="A27" s="190" t="s">
        <v>101</v>
      </c>
      <c r="B27" s="64">
        <v>141</v>
      </c>
      <c r="C27" s="64">
        <v>98</v>
      </c>
      <c r="D27" s="64">
        <v>97</v>
      </c>
      <c r="E27" s="64">
        <v>91</v>
      </c>
      <c r="F27" s="63">
        <f t="shared" si="1"/>
        <v>427</v>
      </c>
      <c r="G27" s="184">
        <v>1</v>
      </c>
      <c r="H27" s="58">
        <v>15</v>
      </c>
      <c r="J27"/>
      <c r="K27" s="20"/>
      <c r="L27"/>
      <c r="M27" s="64">
        <v>159</v>
      </c>
      <c r="N27" s="64">
        <v>88</v>
      </c>
      <c r="O27" s="14">
        <f t="shared" si="0"/>
        <v>247</v>
      </c>
      <c r="P27" s="83"/>
    </row>
    <row r="28" spans="1:16" ht="18">
      <c r="A28" s="240" t="s">
        <v>102</v>
      </c>
      <c r="B28" s="226">
        <v>105</v>
      </c>
      <c r="C28" s="226">
        <v>51</v>
      </c>
      <c r="D28" s="226">
        <v>69</v>
      </c>
      <c r="E28" s="226">
        <v>71</v>
      </c>
      <c r="F28" s="63">
        <f t="shared" si="1"/>
        <v>296</v>
      </c>
      <c r="G28" s="15">
        <v>7</v>
      </c>
      <c r="H28" s="58">
        <v>3</v>
      </c>
      <c r="I28" s="227"/>
      <c r="J28" s="227"/>
      <c r="K28" s="228"/>
      <c r="L28" s="227"/>
      <c r="M28" s="226">
        <v>110</v>
      </c>
      <c r="N28" s="226">
        <v>71</v>
      </c>
      <c r="O28" s="14">
        <f t="shared" si="0"/>
        <v>181</v>
      </c>
      <c r="P28" s="83"/>
    </row>
    <row r="31" spans="1:16">
      <c r="A31" s="58" t="s">
        <v>93</v>
      </c>
      <c r="B31" s="86" t="s">
        <v>13</v>
      </c>
      <c r="C31" s="86" t="s">
        <v>23</v>
      </c>
      <c r="D31" s="97"/>
      <c r="E31" s="3"/>
      <c r="F31" s="58" t="s">
        <v>94</v>
      </c>
      <c r="G31" s="86" t="s">
        <v>13</v>
      </c>
      <c r="H31" s="86" t="s">
        <v>23</v>
      </c>
      <c r="J31" s="14" t="s">
        <v>21</v>
      </c>
      <c r="K31" s="14" t="s">
        <v>13</v>
      </c>
      <c r="L31" s="14" t="s">
        <v>23</v>
      </c>
    </row>
    <row r="32" spans="1:16" ht="18">
      <c r="A32" s="187" t="s">
        <v>71</v>
      </c>
      <c r="B32" s="88"/>
      <c r="C32" s="88"/>
      <c r="D32" s="97"/>
      <c r="E32" s="3"/>
      <c r="F32" s="138" t="s">
        <v>71</v>
      </c>
      <c r="G32" s="88"/>
      <c r="H32" s="88"/>
      <c r="J32" s="118" t="s">
        <v>71</v>
      </c>
      <c r="K32" s="14"/>
      <c r="L32" s="14"/>
    </row>
    <row r="33" spans="1:12" ht="18">
      <c r="A33" s="187" t="s">
        <v>73</v>
      </c>
      <c r="B33" s="88"/>
      <c r="C33" s="88"/>
      <c r="D33" s="97"/>
      <c r="E33" s="3"/>
      <c r="F33" s="138" t="s">
        <v>73</v>
      </c>
      <c r="G33" s="88"/>
      <c r="H33" s="88"/>
      <c r="J33" s="118" t="s">
        <v>73</v>
      </c>
      <c r="K33" s="14"/>
      <c r="L33" s="14"/>
    </row>
    <row r="34" spans="1:12" ht="18">
      <c r="A34" s="187" t="s">
        <v>69</v>
      </c>
      <c r="B34" s="88"/>
      <c r="C34" s="88"/>
      <c r="D34" s="97"/>
      <c r="E34" s="3"/>
      <c r="F34" s="138" t="s">
        <v>69</v>
      </c>
      <c r="G34" s="88"/>
      <c r="H34" s="88"/>
      <c r="J34" s="118" t="s">
        <v>69</v>
      </c>
      <c r="K34" s="14"/>
      <c r="L34" s="14"/>
    </row>
    <row r="35" spans="1:12" ht="18">
      <c r="A35" s="187" t="s">
        <v>70</v>
      </c>
      <c r="B35" s="88"/>
      <c r="C35" s="88"/>
      <c r="D35" s="97"/>
      <c r="E35" s="3"/>
      <c r="F35" s="138" t="s">
        <v>70</v>
      </c>
      <c r="G35" s="88"/>
      <c r="H35" s="88"/>
      <c r="J35" s="118" t="s">
        <v>70</v>
      </c>
      <c r="K35" s="14"/>
      <c r="L35" s="14"/>
    </row>
    <row r="36" spans="1:12">
      <c r="A36" s="139"/>
      <c r="B36" s="3" t="s">
        <v>13</v>
      </c>
      <c r="C36" s="3" t="s">
        <v>23</v>
      </c>
      <c r="D36" s="3"/>
      <c r="E36" s="3"/>
      <c r="F36" s="139"/>
      <c r="G36" s="3" t="s">
        <v>13</v>
      </c>
      <c r="H36" s="3" t="s">
        <v>23</v>
      </c>
      <c r="J36" s="105"/>
      <c r="K36" t="s">
        <v>13</v>
      </c>
      <c r="L36" t="s">
        <v>23</v>
      </c>
    </row>
    <row r="37" spans="1:12" ht="18">
      <c r="A37" s="188" t="s">
        <v>72</v>
      </c>
      <c r="B37" s="86"/>
      <c r="C37" s="86"/>
      <c r="D37" s="97"/>
      <c r="E37" s="3"/>
      <c r="F37" s="137" t="s">
        <v>72</v>
      </c>
      <c r="G37" s="86"/>
      <c r="H37" s="86"/>
      <c r="J37" s="118" t="s">
        <v>72</v>
      </c>
      <c r="K37" s="14"/>
      <c r="L37" s="14"/>
    </row>
    <row r="38" spans="1:12" ht="18">
      <c r="A38" s="187" t="s">
        <v>73</v>
      </c>
      <c r="B38" s="88"/>
      <c r="C38" s="88"/>
      <c r="D38" s="97"/>
      <c r="E38" s="3"/>
      <c r="F38" s="138" t="s">
        <v>73</v>
      </c>
      <c r="G38" s="88"/>
      <c r="H38" s="88"/>
      <c r="J38" s="118" t="s">
        <v>73</v>
      </c>
      <c r="K38" s="14"/>
      <c r="L38" s="14"/>
    </row>
    <row r="39" spans="1:12" ht="18">
      <c r="A39" s="187" t="s">
        <v>74</v>
      </c>
      <c r="B39" s="88"/>
      <c r="C39" s="88"/>
      <c r="D39" s="97"/>
      <c r="E39" s="3"/>
      <c r="F39" s="138" t="s">
        <v>74</v>
      </c>
      <c r="G39" s="88"/>
      <c r="H39" s="88"/>
      <c r="J39" s="118" t="s">
        <v>74</v>
      </c>
      <c r="K39" s="14"/>
      <c r="L39" s="14"/>
    </row>
    <row r="40" spans="1:12" ht="18">
      <c r="A40" s="138" t="s">
        <v>70</v>
      </c>
      <c r="B40" s="88"/>
      <c r="C40" s="88"/>
      <c r="D40" s="97"/>
      <c r="E40" s="3"/>
      <c r="F40" s="138" t="s">
        <v>70</v>
      </c>
      <c r="G40" s="88"/>
      <c r="H40" s="88"/>
      <c r="J40" s="118" t="s">
        <v>70</v>
      </c>
      <c r="K40" s="14"/>
      <c r="L40" s="14"/>
    </row>
  </sheetData>
  <sortState ref="K5:L26">
    <sortCondition descending="1" ref="L13:L34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pane ySplit="2" topLeftCell="A3" activePane="bottomLeft" state="frozen"/>
      <selection pane="bottomLeft"/>
    </sheetView>
  </sheetViews>
  <sheetFormatPr baseColWidth="10" defaultColWidth="11" defaultRowHeight="15" x14ac:dyDescent="0"/>
  <cols>
    <col min="1" max="1" width="24.33203125" customWidth="1"/>
    <col min="7" max="7" width="11" style="59" customWidth="1"/>
    <col min="8" max="8" width="12" customWidth="1"/>
    <col min="10" max="10" width="11" style="59"/>
    <col min="11" max="11" width="18.1640625" customWidth="1"/>
    <col min="12" max="12" width="11" style="1"/>
    <col min="13" max="13" width="11.6640625" style="1" customWidth="1"/>
    <col min="15" max="15" width="7.83203125" customWidth="1"/>
  </cols>
  <sheetData>
    <row r="1" spans="1:18" ht="21" thickBot="1">
      <c r="A1" s="108" t="s">
        <v>13</v>
      </c>
      <c r="B1" s="109"/>
      <c r="C1" s="110"/>
      <c r="D1" s="110"/>
      <c r="E1" s="110" t="s">
        <v>58</v>
      </c>
      <c r="F1" s="110"/>
      <c r="G1" s="111"/>
      <c r="H1" s="4" t="s">
        <v>25</v>
      </c>
      <c r="J1"/>
      <c r="K1" s="139" t="s">
        <v>98</v>
      </c>
      <c r="L1"/>
      <c r="M1" s="112"/>
      <c r="N1" s="113" t="s">
        <v>14</v>
      </c>
      <c r="O1" s="113"/>
      <c r="P1" s="114"/>
    </row>
    <row r="2" spans="1:18">
      <c r="A2" s="106"/>
      <c r="B2" s="107" t="s">
        <v>15</v>
      </c>
      <c r="C2" s="107" t="s">
        <v>16</v>
      </c>
      <c r="D2" s="107" t="s">
        <v>16</v>
      </c>
      <c r="E2" s="107" t="s">
        <v>16</v>
      </c>
      <c r="F2" s="107" t="s">
        <v>18</v>
      </c>
      <c r="G2" s="107" t="s">
        <v>19</v>
      </c>
      <c r="H2" s="13" t="s">
        <v>23</v>
      </c>
      <c r="J2"/>
      <c r="K2" s="139" t="s">
        <v>99</v>
      </c>
      <c r="L2"/>
      <c r="M2" s="107" t="s">
        <v>15</v>
      </c>
      <c r="N2" s="107" t="s">
        <v>16</v>
      </c>
      <c r="O2" s="107" t="s">
        <v>18</v>
      </c>
      <c r="P2" s="107" t="s">
        <v>19</v>
      </c>
    </row>
    <row r="3" spans="1:18" ht="19" thickBot="1">
      <c r="A3" s="190" t="s">
        <v>86</v>
      </c>
      <c r="B3" s="63">
        <v>143</v>
      </c>
      <c r="C3" s="63">
        <v>77</v>
      </c>
      <c r="D3" s="63">
        <v>89</v>
      </c>
      <c r="E3" s="258"/>
      <c r="F3" s="63">
        <f t="shared" ref="F3:F28" si="0">SUM(B3:E3)</f>
        <v>309</v>
      </c>
      <c r="G3" s="236">
        <v>7</v>
      </c>
      <c r="H3" s="228">
        <v>3</v>
      </c>
      <c r="I3" s="259" t="s">
        <v>38</v>
      </c>
      <c r="J3" s="259"/>
      <c r="K3" s="236"/>
      <c r="L3" s="227"/>
      <c r="M3" s="63">
        <v>156</v>
      </c>
      <c r="N3" s="63">
        <v>104</v>
      </c>
      <c r="O3" s="63">
        <f t="shared" ref="O3:O28" si="1">SUM(M3:N3)</f>
        <v>260</v>
      </c>
      <c r="P3" s="226"/>
      <c r="Q3" s="227"/>
      <c r="R3" s="227"/>
    </row>
    <row r="4" spans="1:18" ht="18">
      <c r="A4" s="190" t="s">
        <v>10</v>
      </c>
      <c r="B4" s="63">
        <v>143</v>
      </c>
      <c r="C4" s="63">
        <v>83</v>
      </c>
      <c r="D4" s="63">
        <v>82</v>
      </c>
      <c r="E4" s="258"/>
      <c r="F4" s="14">
        <f t="shared" si="0"/>
        <v>308</v>
      </c>
      <c r="G4" s="184">
        <v>8</v>
      </c>
      <c r="H4" s="228">
        <v>1</v>
      </c>
      <c r="I4" s="55" t="s">
        <v>19</v>
      </c>
      <c r="J4" s="21" t="s">
        <v>23</v>
      </c>
      <c r="K4" s="184"/>
      <c r="L4"/>
      <c r="M4" s="63">
        <v>141</v>
      </c>
      <c r="N4" s="63">
        <v>102</v>
      </c>
      <c r="O4" s="14">
        <f t="shared" si="1"/>
        <v>243</v>
      </c>
      <c r="P4" s="83"/>
    </row>
    <row r="5" spans="1:18" ht="18">
      <c r="A5" s="190" t="s">
        <v>85</v>
      </c>
      <c r="B5" s="63">
        <v>158</v>
      </c>
      <c r="C5" s="63">
        <v>100</v>
      </c>
      <c r="D5" s="63">
        <v>90</v>
      </c>
      <c r="E5" s="258"/>
      <c r="F5" s="14">
        <f t="shared" si="0"/>
        <v>348</v>
      </c>
      <c r="G5" s="184">
        <v>1</v>
      </c>
      <c r="H5" s="228">
        <v>15</v>
      </c>
      <c r="I5" s="56" t="s">
        <v>30</v>
      </c>
      <c r="J5" s="22">
        <v>15</v>
      </c>
      <c r="K5" s="184"/>
      <c r="L5"/>
      <c r="M5" s="63">
        <v>154</v>
      </c>
      <c r="N5" s="63">
        <v>113</v>
      </c>
      <c r="O5" s="14">
        <f t="shared" si="1"/>
        <v>267</v>
      </c>
      <c r="P5" s="83"/>
    </row>
    <row r="6" spans="1:18" ht="18">
      <c r="A6" s="190" t="s">
        <v>63</v>
      </c>
      <c r="B6" s="63">
        <v>115</v>
      </c>
      <c r="C6" s="63">
        <v>79</v>
      </c>
      <c r="D6" s="63">
        <v>80</v>
      </c>
      <c r="E6" s="258"/>
      <c r="F6" s="14">
        <f t="shared" si="0"/>
        <v>274</v>
      </c>
      <c r="G6" s="184"/>
      <c r="H6" s="228"/>
      <c r="I6" s="56" t="s">
        <v>31</v>
      </c>
      <c r="J6" s="22">
        <v>13</v>
      </c>
      <c r="K6" s="184"/>
      <c r="L6"/>
      <c r="M6" s="63">
        <v>134</v>
      </c>
      <c r="N6" s="63">
        <v>91</v>
      </c>
      <c r="O6" s="14">
        <f t="shared" si="1"/>
        <v>225</v>
      </c>
      <c r="P6" s="83"/>
    </row>
    <row r="7" spans="1:18" ht="18">
      <c r="A7" s="190" t="s">
        <v>43</v>
      </c>
      <c r="B7" s="63">
        <v>151</v>
      </c>
      <c r="C7" s="63">
        <v>84</v>
      </c>
      <c r="D7" s="63">
        <v>94</v>
      </c>
      <c r="E7" s="258"/>
      <c r="F7" s="14">
        <f t="shared" si="0"/>
        <v>329</v>
      </c>
      <c r="G7" s="184">
        <v>4</v>
      </c>
      <c r="H7" s="228">
        <v>9</v>
      </c>
      <c r="I7" s="56" t="s">
        <v>32</v>
      </c>
      <c r="J7" s="22">
        <v>11</v>
      </c>
      <c r="K7" s="184"/>
      <c r="L7"/>
      <c r="M7" s="63">
        <v>148</v>
      </c>
      <c r="N7" s="63">
        <v>98</v>
      </c>
      <c r="O7" s="14">
        <f t="shared" si="1"/>
        <v>246</v>
      </c>
      <c r="P7" s="83"/>
    </row>
    <row r="8" spans="1:18" ht="18">
      <c r="A8" s="190" t="s">
        <v>12</v>
      </c>
      <c r="B8" s="63">
        <v>149</v>
      </c>
      <c r="C8" s="63">
        <v>80</v>
      </c>
      <c r="D8" s="63">
        <v>90</v>
      </c>
      <c r="E8" s="258"/>
      <c r="F8" s="14">
        <f t="shared" si="0"/>
        <v>319</v>
      </c>
      <c r="G8" s="184">
        <v>5</v>
      </c>
      <c r="H8" s="228">
        <v>7</v>
      </c>
      <c r="I8" s="56" t="s">
        <v>33</v>
      </c>
      <c r="J8" s="22">
        <v>9</v>
      </c>
      <c r="K8" s="184"/>
      <c r="L8"/>
      <c r="M8" s="63">
        <v>154</v>
      </c>
      <c r="N8" s="63">
        <v>103</v>
      </c>
      <c r="O8" s="14">
        <f t="shared" si="1"/>
        <v>257</v>
      </c>
      <c r="P8" s="83"/>
    </row>
    <row r="9" spans="1:18" ht="18">
      <c r="A9" s="190" t="s">
        <v>8</v>
      </c>
      <c r="B9" s="63">
        <v>135</v>
      </c>
      <c r="C9" s="63">
        <v>81</v>
      </c>
      <c r="D9" s="63">
        <v>98</v>
      </c>
      <c r="E9" s="258"/>
      <c r="F9" s="14">
        <f t="shared" si="0"/>
        <v>314</v>
      </c>
      <c r="G9" s="184">
        <v>6</v>
      </c>
      <c r="H9" s="228">
        <v>5</v>
      </c>
      <c r="I9" s="56" t="s">
        <v>34</v>
      </c>
      <c r="J9" s="22">
        <v>7</v>
      </c>
      <c r="K9" s="184"/>
      <c r="L9"/>
      <c r="M9" s="63">
        <v>150</v>
      </c>
      <c r="N9" s="63">
        <v>105</v>
      </c>
      <c r="O9" s="14">
        <f t="shared" si="1"/>
        <v>255</v>
      </c>
      <c r="P9" s="83"/>
    </row>
    <row r="10" spans="1:18" ht="18">
      <c r="A10" s="200" t="s">
        <v>9</v>
      </c>
      <c r="B10" s="224"/>
      <c r="C10" s="224"/>
      <c r="D10" s="224"/>
      <c r="E10" s="224"/>
      <c r="F10" s="201">
        <f t="shared" si="0"/>
        <v>0</v>
      </c>
      <c r="G10" s="262"/>
      <c r="H10" s="228"/>
      <c r="I10" s="56" t="s">
        <v>35</v>
      </c>
      <c r="J10" s="22">
        <v>5</v>
      </c>
      <c r="K10" s="184"/>
      <c r="L10"/>
      <c r="M10" s="63"/>
      <c r="N10" s="63"/>
      <c r="O10" s="14">
        <f t="shared" si="1"/>
        <v>0</v>
      </c>
      <c r="P10" s="83"/>
    </row>
    <row r="11" spans="1:18" ht="18">
      <c r="A11" s="190" t="s">
        <v>7</v>
      </c>
      <c r="B11" s="63">
        <v>147</v>
      </c>
      <c r="C11" s="63">
        <v>92</v>
      </c>
      <c r="D11" s="63">
        <v>98</v>
      </c>
      <c r="E11" s="258"/>
      <c r="F11" s="14">
        <f t="shared" si="0"/>
        <v>337</v>
      </c>
      <c r="G11" s="184">
        <v>3</v>
      </c>
      <c r="H11" s="228">
        <v>11</v>
      </c>
      <c r="I11" s="56" t="s">
        <v>36</v>
      </c>
      <c r="J11" s="22">
        <v>3</v>
      </c>
      <c r="K11" s="184"/>
      <c r="L11"/>
      <c r="M11" s="63">
        <v>157</v>
      </c>
      <c r="N11" s="63">
        <v>107</v>
      </c>
      <c r="O11" s="14">
        <f t="shared" si="1"/>
        <v>264</v>
      </c>
      <c r="P11" s="83"/>
    </row>
    <row r="12" spans="1:18" ht="19" thickBot="1">
      <c r="A12" s="190" t="s">
        <v>62</v>
      </c>
      <c r="B12" s="63">
        <v>114</v>
      </c>
      <c r="C12" s="63">
        <v>78</v>
      </c>
      <c r="D12" s="63">
        <v>64</v>
      </c>
      <c r="E12" s="258"/>
      <c r="F12" s="14">
        <f t="shared" si="0"/>
        <v>256</v>
      </c>
      <c r="G12" s="184"/>
      <c r="H12" s="228"/>
      <c r="I12" s="57" t="s">
        <v>37</v>
      </c>
      <c r="J12" s="23">
        <v>1</v>
      </c>
      <c r="K12" s="184"/>
      <c r="L12"/>
      <c r="M12" s="63">
        <v>127</v>
      </c>
      <c r="N12" s="63">
        <v>92</v>
      </c>
      <c r="O12" s="63">
        <f t="shared" si="1"/>
        <v>219</v>
      </c>
      <c r="P12" s="225"/>
    </row>
    <row r="13" spans="1:18" ht="18">
      <c r="A13" s="190" t="s">
        <v>6</v>
      </c>
      <c r="B13" s="63">
        <v>153</v>
      </c>
      <c r="C13" s="63">
        <v>96</v>
      </c>
      <c r="D13" s="63">
        <v>92</v>
      </c>
      <c r="E13" s="258"/>
      <c r="F13" s="14">
        <f t="shared" si="0"/>
        <v>341</v>
      </c>
      <c r="G13" s="184">
        <v>2</v>
      </c>
      <c r="H13" s="228">
        <v>13</v>
      </c>
      <c r="J13"/>
      <c r="K13" s="184"/>
      <c r="L13"/>
      <c r="M13" s="63">
        <v>158</v>
      </c>
      <c r="N13" s="63">
        <v>106</v>
      </c>
      <c r="O13" s="14">
        <f t="shared" si="1"/>
        <v>264</v>
      </c>
      <c r="P13" s="83"/>
    </row>
    <row r="14" spans="1:18" ht="18">
      <c r="A14" s="200" t="s">
        <v>28</v>
      </c>
      <c r="B14" s="63">
        <v>127</v>
      </c>
      <c r="C14" s="63">
        <v>79</v>
      </c>
      <c r="D14" s="63">
        <v>81</v>
      </c>
      <c r="E14" s="258"/>
      <c r="F14" s="63">
        <f t="shared" si="0"/>
        <v>287</v>
      </c>
      <c r="G14" s="15"/>
      <c r="H14" s="228"/>
      <c r="I14" s="227"/>
      <c r="J14" s="227"/>
      <c r="K14" s="15"/>
      <c r="L14" s="227"/>
      <c r="M14" s="63">
        <v>146</v>
      </c>
      <c r="N14" s="63">
        <v>103</v>
      </c>
      <c r="O14" s="63">
        <f t="shared" si="1"/>
        <v>249</v>
      </c>
      <c r="P14" s="225"/>
      <c r="Q14" s="227"/>
    </row>
    <row r="15" spans="1:18" ht="18">
      <c r="A15" s="190" t="s">
        <v>11</v>
      </c>
      <c r="B15" s="63">
        <v>132</v>
      </c>
      <c r="C15" s="63">
        <v>81</v>
      </c>
      <c r="D15" s="63">
        <v>85</v>
      </c>
      <c r="E15" s="258"/>
      <c r="F15" s="14">
        <f t="shared" si="0"/>
        <v>298</v>
      </c>
      <c r="G15" s="184"/>
      <c r="H15" s="228"/>
      <c r="J15" s="117"/>
      <c r="K15" s="184"/>
      <c r="L15" s="84"/>
      <c r="M15" s="63">
        <v>153</v>
      </c>
      <c r="N15" s="63">
        <v>104</v>
      </c>
      <c r="O15" s="14">
        <f t="shared" si="1"/>
        <v>257</v>
      </c>
      <c r="P15" s="83"/>
    </row>
    <row r="16" spans="1:18" ht="18">
      <c r="A16" s="284" t="s">
        <v>105</v>
      </c>
      <c r="B16" s="224"/>
      <c r="C16" s="224"/>
      <c r="D16" s="224"/>
      <c r="E16" s="224"/>
      <c r="F16" s="224">
        <f t="shared" si="0"/>
        <v>0</v>
      </c>
      <c r="G16" s="230"/>
      <c r="H16" s="228"/>
      <c r="J16" s="117"/>
      <c r="K16" s="184"/>
      <c r="L16" s="84"/>
      <c r="M16" s="63"/>
      <c r="N16" s="63"/>
      <c r="O16" s="14">
        <f t="shared" si="1"/>
        <v>0</v>
      </c>
      <c r="P16" s="83"/>
    </row>
    <row r="17" spans="1:16" ht="18">
      <c r="A17" s="149"/>
      <c r="B17" s="63"/>
      <c r="C17" s="63"/>
      <c r="D17" s="63"/>
      <c r="E17" s="63"/>
      <c r="F17" s="14">
        <f t="shared" si="0"/>
        <v>0</v>
      </c>
      <c r="G17" s="184"/>
      <c r="H17" s="228"/>
      <c r="J17" s="117"/>
      <c r="K17" s="184"/>
      <c r="L17" s="84"/>
      <c r="M17" s="63"/>
      <c r="N17" s="63"/>
      <c r="O17" s="14">
        <f t="shared" si="1"/>
        <v>0</v>
      </c>
      <c r="P17" s="83"/>
    </row>
    <row r="18" spans="1:16" ht="18">
      <c r="A18" s="149"/>
      <c r="B18" s="63"/>
      <c r="C18" s="63"/>
      <c r="D18" s="63"/>
      <c r="E18" s="63"/>
      <c r="F18" s="14">
        <f t="shared" si="0"/>
        <v>0</v>
      </c>
      <c r="G18" s="184"/>
      <c r="H18" s="228"/>
      <c r="J18" s="117"/>
      <c r="K18" s="184"/>
      <c r="L18" s="84"/>
      <c r="M18" s="63"/>
      <c r="N18" s="63"/>
      <c r="O18" s="14">
        <f t="shared" si="1"/>
        <v>0</v>
      </c>
      <c r="P18" s="83"/>
    </row>
    <row r="19" spans="1:16" ht="18">
      <c r="A19" s="149"/>
      <c r="B19" s="63"/>
      <c r="C19" s="63"/>
      <c r="D19" s="63"/>
      <c r="E19" s="63"/>
      <c r="F19" s="14">
        <f t="shared" si="0"/>
        <v>0</v>
      </c>
      <c r="G19" s="184"/>
      <c r="H19" s="228"/>
      <c r="J19" s="147"/>
      <c r="K19" s="184"/>
      <c r="L19" s="84"/>
      <c r="M19" s="63"/>
      <c r="N19" s="63"/>
      <c r="O19" s="14">
        <f t="shared" si="1"/>
        <v>0</v>
      </c>
      <c r="P19" s="83"/>
    </row>
    <row r="20" spans="1:16" ht="18">
      <c r="A20" s="149" t="s">
        <v>106</v>
      </c>
      <c r="B20" s="63">
        <v>145</v>
      </c>
      <c r="C20" s="63">
        <v>86</v>
      </c>
      <c r="D20" s="63">
        <v>93</v>
      </c>
      <c r="E20" s="258"/>
      <c r="F20" s="14">
        <f t="shared" si="0"/>
        <v>324</v>
      </c>
      <c r="G20" s="184">
        <v>1</v>
      </c>
      <c r="H20" s="228">
        <v>15</v>
      </c>
      <c r="J20" s="117"/>
      <c r="K20" s="184"/>
      <c r="L20" s="84"/>
      <c r="M20" s="63">
        <v>151</v>
      </c>
      <c r="N20" s="63">
        <v>99</v>
      </c>
      <c r="O20" s="14">
        <f t="shared" si="1"/>
        <v>250</v>
      </c>
      <c r="P20" s="83"/>
    </row>
    <row r="21" spans="1:16" ht="18">
      <c r="A21" s="190" t="s">
        <v>87</v>
      </c>
      <c r="B21" s="63">
        <v>116</v>
      </c>
      <c r="C21" s="63">
        <v>74</v>
      </c>
      <c r="D21" s="63">
        <v>77</v>
      </c>
      <c r="E21" s="258"/>
      <c r="F21" s="14">
        <f t="shared" si="0"/>
        <v>267</v>
      </c>
      <c r="G21" s="184">
        <v>7</v>
      </c>
      <c r="H21" s="228">
        <v>3</v>
      </c>
      <c r="J21" s="117"/>
      <c r="K21" s="184"/>
      <c r="L21" s="84"/>
      <c r="M21" s="63">
        <v>118</v>
      </c>
      <c r="N21" s="63">
        <v>81</v>
      </c>
      <c r="O21" s="14">
        <f t="shared" si="1"/>
        <v>199</v>
      </c>
      <c r="P21" s="83"/>
    </row>
    <row r="22" spans="1:16" ht="18">
      <c r="A22" s="239" t="s">
        <v>59</v>
      </c>
      <c r="B22" s="63">
        <v>128</v>
      </c>
      <c r="C22" s="63">
        <v>74</v>
      </c>
      <c r="D22" s="63">
        <v>85</v>
      </c>
      <c r="E22" s="258"/>
      <c r="F22" s="14">
        <f t="shared" si="0"/>
        <v>287</v>
      </c>
      <c r="G22" s="184">
        <v>4</v>
      </c>
      <c r="H22" s="228">
        <v>9</v>
      </c>
      <c r="J22" s="117"/>
      <c r="K22" s="184"/>
      <c r="L22" s="84"/>
      <c r="M22" s="63">
        <v>132</v>
      </c>
      <c r="N22" s="63">
        <v>100</v>
      </c>
      <c r="O22" s="14">
        <f t="shared" si="1"/>
        <v>232</v>
      </c>
      <c r="P22" s="83"/>
    </row>
    <row r="23" spans="1:16" ht="18">
      <c r="A23" s="284" t="s">
        <v>56</v>
      </c>
      <c r="B23" s="224"/>
      <c r="C23" s="224"/>
      <c r="D23" s="224"/>
      <c r="E23" s="224"/>
      <c r="F23" s="224">
        <f t="shared" si="0"/>
        <v>0</v>
      </c>
      <c r="G23" s="230"/>
      <c r="H23" s="228"/>
      <c r="J23" s="117"/>
      <c r="K23" s="184"/>
      <c r="L23" s="84"/>
      <c r="M23" s="63"/>
      <c r="N23" s="63"/>
      <c r="O23" s="14">
        <f t="shared" si="1"/>
        <v>0</v>
      </c>
      <c r="P23" s="83"/>
    </row>
    <row r="24" spans="1:16" ht="18">
      <c r="A24" s="239" t="s">
        <v>100</v>
      </c>
      <c r="B24" s="63">
        <v>133</v>
      </c>
      <c r="C24" s="63">
        <v>90</v>
      </c>
      <c r="D24" s="63">
        <v>80</v>
      </c>
      <c r="E24" s="258"/>
      <c r="F24" s="14">
        <f t="shared" si="0"/>
        <v>303</v>
      </c>
      <c r="G24" s="184">
        <v>3</v>
      </c>
      <c r="H24" s="228">
        <v>11</v>
      </c>
      <c r="J24"/>
      <c r="K24" s="184"/>
      <c r="L24"/>
      <c r="M24" s="63">
        <v>130</v>
      </c>
      <c r="N24" s="63">
        <v>100</v>
      </c>
      <c r="O24" s="14">
        <f t="shared" si="1"/>
        <v>230</v>
      </c>
      <c r="P24" s="83"/>
    </row>
    <row r="25" spans="1:16" ht="18">
      <c r="A25" s="190" t="s">
        <v>60</v>
      </c>
      <c r="B25" s="63">
        <v>143</v>
      </c>
      <c r="C25" s="63">
        <v>81</v>
      </c>
      <c r="D25" s="63">
        <v>86</v>
      </c>
      <c r="E25" s="258"/>
      <c r="F25" s="14">
        <f t="shared" si="0"/>
        <v>310</v>
      </c>
      <c r="G25" s="184">
        <v>2</v>
      </c>
      <c r="H25" s="228">
        <v>13</v>
      </c>
      <c r="J25"/>
      <c r="K25" s="184"/>
      <c r="L25"/>
      <c r="M25" s="63">
        <v>149</v>
      </c>
      <c r="N25" s="63">
        <v>105</v>
      </c>
      <c r="O25" s="14">
        <f t="shared" si="1"/>
        <v>254</v>
      </c>
      <c r="P25" s="83"/>
    </row>
    <row r="26" spans="1:16" ht="18">
      <c r="A26" s="239" t="s">
        <v>61</v>
      </c>
      <c r="B26" s="63">
        <v>135</v>
      </c>
      <c r="C26" s="63">
        <v>78</v>
      </c>
      <c r="D26" s="63">
        <v>72</v>
      </c>
      <c r="E26" s="258"/>
      <c r="F26" s="63">
        <f t="shared" si="0"/>
        <v>285</v>
      </c>
      <c r="G26" s="15">
        <v>5</v>
      </c>
      <c r="H26" s="228">
        <v>7</v>
      </c>
      <c r="I26" s="227"/>
      <c r="J26" s="227"/>
      <c r="K26" s="15"/>
      <c r="L26" s="227"/>
      <c r="M26" s="63">
        <v>134</v>
      </c>
      <c r="N26" s="63">
        <v>92</v>
      </c>
      <c r="O26" s="63">
        <f t="shared" si="1"/>
        <v>226</v>
      </c>
      <c r="P26" s="225"/>
    </row>
    <row r="27" spans="1:16" ht="18">
      <c r="A27" s="239" t="s">
        <v>101</v>
      </c>
      <c r="B27" s="64">
        <v>124</v>
      </c>
      <c r="C27" s="64">
        <v>66</v>
      </c>
      <c r="D27" s="64">
        <v>91</v>
      </c>
      <c r="E27" s="257"/>
      <c r="F27" s="14">
        <f t="shared" si="0"/>
        <v>281</v>
      </c>
      <c r="G27" s="184">
        <v>6</v>
      </c>
      <c r="H27" s="58">
        <v>5</v>
      </c>
      <c r="J27"/>
      <c r="K27" s="184"/>
      <c r="L27"/>
      <c r="M27" s="64">
        <v>125</v>
      </c>
      <c r="N27" s="64">
        <v>84</v>
      </c>
      <c r="O27" s="14">
        <f t="shared" si="1"/>
        <v>209</v>
      </c>
      <c r="P27" s="83"/>
    </row>
    <row r="28" spans="1:16" ht="18">
      <c r="A28" s="284" t="s">
        <v>102</v>
      </c>
      <c r="B28" s="229"/>
      <c r="C28" s="229"/>
      <c r="D28" s="229"/>
      <c r="E28" s="229"/>
      <c r="F28" s="224">
        <f t="shared" si="0"/>
        <v>0</v>
      </c>
      <c r="G28" s="230"/>
      <c r="H28" s="58"/>
      <c r="J28"/>
      <c r="K28" s="184"/>
      <c r="L28"/>
      <c r="M28" s="226"/>
      <c r="N28" s="226"/>
      <c r="O28" s="14">
        <f t="shared" si="1"/>
        <v>0</v>
      </c>
      <c r="P28" s="83"/>
    </row>
    <row r="31" spans="1:16">
      <c r="A31" s="58" t="s">
        <v>95</v>
      </c>
      <c r="B31" s="86" t="s">
        <v>13</v>
      </c>
      <c r="C31" s="86" t="s">
        <v>23</v>
      </c>
      <c r="D31" s="97"/>
      <c r="E31" s="3"/>
      <c r="F31" s="58" t="s">
        <v>96</v>
      </c>
      <c r="G31" s="86" t="s">
        <v>13</v>
      </c>
      <c r="H31" s="86" t="s">
        <v>23</v>
      </c>
      <c r="I31" s="3"/>
      <c r="J31" s="64" t="s">
        <v>21</v>
      </c>
      <c r="K31" s="86" t="s">
        <v>13</v>
      </c>
      <c r="L31" s="86" t="s">
        <v>23</v>
      </c>
    </row>
    <row r="32" spans="1:16" ht="18">
      <c r="A32" s="187" t="s">
        <v>71</v>
      </c>
      <c r="B32" s="88"/>
      <c r="C32" s="88"/>
      <c r="D32" s="97"/>
      <c r="E32" s="3"/>
      <c r="F32" s="138" t="s">
        <v>71</v>
      </c>
      <c r="G32" s="88"/>
      <c r="H32" s="88"/>
      <c r="I32" s="3"/>
      <c r="J32" s="138" t="s">
        <v>71</v>
      </c>
      <c r="K32" s="88"/>
      <c r="L32" s="88"/>
    </row>
    <row r="33" spans="1:12" ht="18">
      <c r="A33" s="187" t="s">
        <v>73</v>
      </c>
      <c r="B33" s="88"/>
      <c r="C33" s="88"/>
      <c r="D33" s="97"/>
      <c r="E33" s="3"/>
      <c r="F33" s="138" t="s">
        <v>73</v>
      </c>
      <c r="G33" s="88"/>
      <c r="H33" s="88"/>
      <c r="I33" s="3"/>
      <c r="J33" s="138" t="s">
        <v>73</v>
      </c>
      <c r="K33" s="88"/>
      <c r="L33" s="88"/>
    </row>
    <row r="34" spans="1:12" ht="18">
      <c r="A34" s="187" t="s">
        <v>69</v>
      </c>
      <c r="B34" s="88"/>
      <c r="C34" s="88"/>
      <c r="D34" s="97"/>
      <c r="E34" s="3"/>
      <c r="F34" s="138" t="s">
        <v>69</v>
      </c>
      <c r="G34" s="88"/>
      <c r="H34" s="88"/>
      <c r="I34" s="3"/>
      <c r="J34" s="138" t="s">
        <v>69</v>
      </c>
      <c r="K34" s="88"/>
      <c r="L34" s="88"/>
    </row>
    <row r="35" spans="1:12" ht="18">
      <c r="A35" s="187" t="s">
        <v>70</v>
      </c>
      <c r="B35" s="88"/>
      <c r="C35" s="88"/>
      <c r="D35" s="97"/>
      <c r="E35" s="3"/>
      <c r="F35" s="138" t="s">
        <v>70</v>
      </c>
      <c r="G35" s="88"/>
      <c r="H35" s="88"/>
      <c r="I35" s="3"/>
      <c r="J35" s="138" t="s">
        <v>70</v>
      </c>
      <c r="K35" s="88"/>
      <c r="L35" s="88"/>
    </row>
    <row r="36" spans="1:12">
      <c r="A36" s="139"/>
      <c r="B36" s="3" t="s">
        <v>13</v>
      </c>
      <c r="C36" s="3" t="s">
        <v>23</v>
      </c>
      <c r="D36" s="3"/>
      <c r="E36" s="3"/>
      <c r="F36" s="139"/>
      <c r="G36" s="3" t="s">
        <v>13</v>
      </c>
      <c r="H36" s="3" t="s">
        <v>23</v>
      </c>
      <c r="I36" s="3"/>
      <c r="J36" s="139"/>
      <c r="K36" s="3" t="s">
        <v>13</v>
      </c>
      <c r="L36" s="3" t="s">
        <v>23</v>
      </c>
    </row>
    <row r="37" spans="1:12" ht="18">
      <c r="A37" s="188" t="s">
        <v>72</v>
      </c>
      <c r="B37" s="86"/>
      <c r="C37" s="86"/>
      <c r="D37" s="97"/>
      <c r="E37" s="3"/>
      <c r="F37" s="137" t="s">
        <v>72</v>
      </c>
      <c r="G37" s="86"/>
      <c r="H37" s="86"/>
      <c r="I37" s="3"/>
      <c r="J37" s="137" t="s">
        <v>72</v>
      </c>
      <c r="K37" s="86"/>
      <c r="L37" s="86"/>
    </row>
    <row r="38" spans="1:12" ht="18">
      <c r="A38" s="187" t="s">
        <v>73</v>
      </c>
      <c r="B38" s="88"/>
      <c r="C38" s="88"/>
      <c r="D38" s="97"/>
      <c r="E38" s="3"/>
      <c r="F38" s="138" t="s">
        <v>73</v>
      </c>
      <c r="G38" s="88"/>
      <c r="H38" s="88"/>
      <c r="I38" s="3"/>
      <c r="J38" s="138" t="s">
        <v>73</v>
      </c>
      <c r="K38" s="88"/>
      <c r="L38" s="88"/>
    </row>
    <row r="39" spans="1:12" ht="18">
      <c r="A39" s="187" t="s">
        <v>74</v>
      </c>
      <c r="B39" s="88"/>
      <c r="C39" s="88"/>
      <c r="D39" s="97"/>
      <c r="E39" s="3"/>
      <c r="F39" s="138" t="s">
        <v>74</v>
      </c>
      <c r="G39" s="88"/>
      <c r="H39" s="88"/>
      <c r="I39" s="3"/>
      <c r="J39" s="138" t="s">
        <v>74</v>
      </c>
      <c r="K39" s="88"/>
      <c r="L39" s="88"/>
    </row>
    <row r="40" spans="1:12" ht="18">
      <c r="A40" s="138" t="s">
        <v>70</v>
      </c>
      <c r="B40" s="88"/>
      <c r="C40" s="88"/>
      <c r="D40" s="97"/>
      <c r="E40" s="3"/>
      <c r="F40" s="138" t="s">
        <v>70</v>
      </c>
      <c r="G40" s="88"/>
      <c r="H40" s="88"/>
      <c r="I40" s="3"/>
      <c r="J40" s="138" t="s">
        <v>70</v>
      </c>
      <c r="K40" s="88"/>
      <c r="L40" s="88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0"/>
  <sheetViews>
    <sheetView tabSelected="1" workbookViewId="0">
      <pane xSplit="2" ySplit="4" topLeftCell="C23" activePane="bottomRight" state="frozen"/>
      <selection pane="topRight" activeCell="C1" sqref="C1"/>
      <selection pane="bottomLeft" activeCell="A5" sqref="A5"/>
      <selection pane="bottomRight" activeCell="N52" sqref="N52"/>
    </sheetView>
  </sheetViews>
  <sheetFormatPr baseColWidth="10" defaultColWidth="8.83203125" defaultRowHeight="15" x14ac:dyDescent="0"/>
  <cols>
    <col min="2" max="2" width="15.5" customWidth="1"/>
    <col min="3" max="3" width="22" customWidth="1"/>
    <col min="4" max="4" width="9.33203125" style="255" bestFit="1" customWidth="1"/>
    <col min="5" max="5" width="7.5" style="255" bestFit="1" customWidth="1"/>
    <col min="6" max="6" width="8.5" style="255" bestFit="1" customWidth="1"/>
    <col min="7" max="7" width="7.5" style="255" bestFit="1" customWidth="1"/>
    <col min="8" max="8" width="9.6640625" style="255" bestFit="1" customWidth="1"/>
    <col min="9" max="9" width="7.5" style="255" bestFit="1" customWidth="1"/>
    <col min="10" max="10" width="6.5" style="255" bestFit="1" customWidth="1"/>
    <col min="13" max="13" width="17.5" style="255" customWidth="1"/>
    <col min="16" max="16" width="25.33203125" customWidth="1"/>
    <col min="17" max="17" width="14.6640625" customWidth="1"/>
  </cols>
  <sheetData>
    <row r="2" spans="1:18" ht="18">
      <c r="B2" s="332" t="s">
        <v>44</v>
      </c>
      <c r="C2" s="332"/>
      <c r="D2" s="332"/>
      <c r="E2" s="332"/>
      <c r="F2" s="332"/>
      <c r="G2" s="332"/>
      <c r="H2" s="332"/>
      <c r="I2" s="332"/>
      <c r="J2" s="332"/>
    </row>
    <row r="3" spans="1:18" ht="16" thickBot="1">
      <c r="H3" s="255" t="s">
        <v>45</v>
      </c>
      <c r="K3" s="255" t="s">
        <v>65</v>
      </c>
    </row>
    <row r="4" spans="1:18" ht="16" thickBot="1">
      <c r="A4" s="65" t="s">
        <v>46</v>
      </c>
      <c r="B4" s="49" t="s">
        <v>13</v>
      </c>
      <c r="C4" s="49" t="s">
        <v>47</v>
      </c>
      <c r="D4" s="49" t="s">
        <v>26</v>
      </c>
      <c r="E4" s="50" t="s">
        <v>23</v>
      </c>
      <c r="F4" s="49" t="s">
        <v>48</v>
      </c>
      <c r="G4" s="50" t="s">
        <v>23</v>
      </c>
      <c r="H4" s="49" t="s">
        <v>27</v>
      </c>
      <c r="I4" s="50" t="s">
        <v>23</v>
      </c>
      <c r="J4" s="51" t="s">
        <v>18</v>
      </c>
      <c r="K4" s="94" t="s">
        <v>18</v>
      </c>
      <c r="L4" s="90" t="s">
        <v>19</v>
      </c>
      <c r="M4" s="90" t="s">
        <v>66</v>
      </c>
    </row>
    <row r="5" spans="1:18" ht="18">
      <c r="A5" s="66">
        <v>1</v>
      </c>
      <c r="B5" s="191" t="s">
        <v>88</v>
      </c>
      <c r="C5" s="67" t="s">
        <v>113</v>
      </c>
      <c r="D5" s="68">
        <v>16</v>
      </c>
      <c r="E5" s="69">
        <f>IF(D5&lt;1,"0",VLOOKUP(D5,[1]Tables!$B$5:$C$54,2,FALSE))</f>
        <v>80</v>
      </c>
      <c r="F5" s="68">
        <v>72</v>
      </c>
      <c r="G5" s="133">
        <f>IF(F5&lt;1,"0", VLOOKUP(F5,[1]Tables!$I$5:$J$223,2, FALSE))</f>
        <v>84</v>
      </c>
      <c r="H5" s="68">
        <v>181</v>
      </c>
      <c r="I5" s="69">
        <f>IF(H5&gt;230,"0",VLOOKUP(H5,[1]Tables!$M$5:$N$245,2,FALSE))</f>
        <v>98</v>
      </c>
      <c r="J5" s="93">
        <f>I5+G5+E5</f>
        <v>262</v>
      </c>
      <c r="K5" s="14"/>
      <c r="L5" s="3"/>
      <c r="M5" s="139"/>
      <c r="O5" s="254" t="s">
        <v>82</v>
      </c>
      <c r="P5" s="121"/>
      <c r="Q5" s="121"/>
      <c r="R5" s="121"/>
    </row>
    <row r="6" spans="1:18" ht="18">
      <c r="A6" s="27">
        <v>2</v>
      </c>
      <c r="B6" s="192" t="s">
        <v>88</v>
      </c>
      <c r="C6" s="14" t="s">
        <v>114</v>
      </c>
      <c r="D6" s="20">
        <v>15</v>
      </c>
      <c r="E6" s="71">
        <f>IF(D6&lt;1,"0",VLOOKUP(D6,[1]Tables!$B$5:$C$54,2,FALSE))</f>
        <v>75</v>
      </c>
      <c r="F6" s="20">
        <v>75</v>
      </c>
      <c r="G6" s="131">
        <f>IF(F6&lt;1,"0", VLOOKUP(F6,[1]Tables!$I$5:$J$223,2, FALSE))</f>
        <v>90</v>
      </c>
      <c r="H6" s="20">
        <v>212</v>
      </c>
      <c r="I6" s="71">
        <f>IF(H6&gt;230,"0",VLOOKUP(H6,[1]Tables!$M$5:$N$245,2,FALSE))</f>
        <v>36</v>
      </c>
      <c r="J6" s="91">
        <f t="shared" ref="J6:J69" si="0">I6+G6+E6</f>
        <v>201</v>
      </c>
      <c r="K6" s="14"/>
      <c r="L6" s="3"/>
      <c r="M6" s="139"/>
      <c r="O6" s="118" t="s">
        <v>71</v>
      </c>
      <c r="P6" s="122" t="s">
        <v>76</v>
      </c>
      <c r="Q6" s="122" t="s">
        <v>77</v>
      </c>
      <c r="R6" s="118" t="s">
        <v>80</v>
      </c>
    </row>
    <row r="7" spans="1:18" ht="19" thickBot="1">
      <c r="A7" s="27">
        <v>3</v>
      </c>
      <c r="B7" s="192" t="s">
        <v>88</v>
      </c>
      <c r="C7" s="14" t="s">
        <v>115</v>
      </c>
      <c r="D7" s="20">
        <v>0</v>
      </c>
      <c r="E7" s="71" t="str">
        <f>IF(D7&lt;1,"0",VLOOKUP(D7,[1]Tables!$B$5:$C$54,2,FALSE))</f>
        <v>0</v>
      </c>
      <c r="F7" s="20">
        <v>74</v>
      </c>
      <c r="G7" s="131">
        <f>IF(F7&lt;1,"0", VLOOKUP(F7,[1]Tables!$I$5:$J$223,2, FALSE))</f>
        <v>88</v>
      </c>
      <c r="H7" s="20">
        <v>209</v>
      </c>
      <c r="I7" s="71">
        <f>IF(H7&gt;230,"0",VLOOKUP(H7,[1]Tables!$M$5:$N$245,2,FALSE))</f>
        <v>42</v>
      </c>
      <c r="J7" s="91">
        <f t="shared" si="0"/>
        <v>130</v>
      </c>
      <c r="K7" s="14"/>
      <c r="L7" s="3"/>
      <c r="M7" s="139"/>
      <c r="O7" s="118" t="s">
        <v>73</v>
      </c>
      <c r="P7" s="122" t="s">
        <v>116</v>
      </c>
      <c r="Q7" s="122" t="s">
        <v>6</v>
      </c>
      <c r="R7" s="122">
        <v>48</v>
      </c>
    </row>
    <row r="8" spans="1:18" ht="19" thickBot="1">
      <c r="A8" s="29">
        <v>4</v>
      </c>
      <c r="B8" s="193" t="s">
        <v>88</v>
      </c>
      <c r="C8" s="30" t="s">
        <v>117</v>
      </c>
      <c r="D8" s="73">
        <v>19</v>
      </c>
      <c r="E8" s="74">
        <f>IF(D8&lt;1,"0",VLOOKUP(D8,[1]Tables!$B$5:$C$54,2,FALSE))</f>
        <v>95</v>
      </c>
      <c r="F8" s="73">
        <v>115</v>
      </c>
      <c r="G8" s="74">
        <f>IF(F8&lt;1,"0", VLOOKUP(F8,[1]Tables!$I$5:$J$223,2, FALSE))</f>
        <v>205</v>
      </c>
      <c r="H8" s="73">
        <v>220</v>
      </c>
      <c r="I8" s="74">
        <f>IF(H8&gt;230,"0",VLOOKUP(H8,[1]Tables!$M$5:$N$245,2,FALSE))</f>
        <v>20</v>
      </c>
      <c r="J8" s="92">
        <f t="shared" si="0"/>
        <v>320</v>
      </c>
      <c r="K8" s="14">
        <f>J5+J6+J7+J8</f>
        <v>913</v>
      </c>
      <c r="L8" s="96"/>
      <c r="M8" s="231"/>
      <c r="O8" s="118" t="s">
        <v>69</v>
      </c>
      <c r="P8" s="122" t="s">
        <v>118</v>
      </c>
      <c r="Q8" s="122" t="s">
        <v>119</v>
      </c>
      <c r="R8" s="122">
        <v>33</v>
      </c>
    </row>
    <row r="9" spans="1:18" ht="18">
      <c r="A9" s="66">
        <v>5</v>
      </c>
      <c r="B9" s="191" t="s">
        <v>10</v>
      </c>
      <c r="C9" s="67" t="s">
        <v>120</v>
      </c>
      <c r="D9" s="68">
        <v>9</v>
      </c>
      <c r="E9" s="69">
        <f>IF(D9&lt;1,"0",VLOOKUP(D9,[1]Tables!$B$5:$C$54,2,FALSE))</f>
        <v>45</v>
      </c>
      <c r="F9" s="68">
        <v>83</v>
      </c>
      <c r="G9" s="133">
        <f>IF(F9&lt;1,"0", VLOOKUP(F9,[1]Tables!$I$5:$J$223,2, FALSE))</f>
        <v>109</v>
      </c>
      <c r="H9" s="68">
        <v>230</v>
      </c>
      <c r="I9" s="69">
        <f>IF(H9&gt;230,"0",VLOOKUP(H9,[1]Tables!$M$5:$N$245,2,FALSE))</f>
        <v>0</v>
      </c>
      <c r="J9" s="93">
        <f t="shared" si="0"/>
        <v>154</v>
      </c>
      <c r="K9" s="14"/>
      <c r="L9" s="3"/>
      <c r="M9" s="139"/>
      <c r="O9" s="118" t="s">
        <v>70</v>
      </c>
      <c r="P9" s="122" t="s">
        <v>121</v>
      </c>
      <c r="Q9" s="122" t="s">
        <v>122</v>
      </c>
      <c r="R9" s="122">
        <v>32</v>
      </c>
    </row>
    <row r="10" spans="1:18" ht="18">
      <c r="A10" s="27">
        <v>6</v>
      </c>
      <c r="B10" s="192" t="s">
        <v>10</v>
      </c>
      <c r="C10" s="14" t="s">
        <v>123</v>
      </c>
      <c r="D10" s="20">
        <v>23</v>
      </c>
      <c r="E10" s="71">
        <f>IF(D10&lt;1,"0",VLOOKUP(D10,[1]Tables!$B$5:$C$54,2,FALSE))</f>
        <v>121</v>
      </c>
      <c r="F10" s="20">
        <v>76</v>
      </c>
      <c r="G10" s="131">
        <f>IF(F10&lt;1,"0", VLOOKUP(F10,[1]Tables!$I$5:$J$223,2, FALSE))</f>
        <v>92</v>
      </c>
      <c r="H10" s="20">
        <v>230</v>
      </c>
      <c r="I10" s="71">
        <f>IF(H10&gt;230,"0",VLOOKUP(H10,[1]Tables!$M$5:$N$245,2,FALSE))</f>
        <v>0</v>
      </c>
      <c r="J10" s="91">
        <f t="shared" si="0"/>
        <v>213</v>
      </c>
      <c r="K10" s="14"/>
      <c r="L10" s="3"/>
      <c r="M10" s="139"/>
      <c r="O10" s="119"/>
      <c r="P10" s="124"/>
      <c r="Q10" s="124"/>
      <c r="R10" s="124"/>
    </row>
    <row r="11" spans="1:18" ht="19" thickBot="1">
      <c r="A11" s="27">
        <v>7</v>
      </c>
      <c r="B11" s="192" t="s">
        <v>10</v>
      </c>
      <c r="C11" s="14" t="s">
        <v>124</v>
      </c>
      <c r="D11" s="20">
        <v>6</v>
      </c>
      <c r="E11" s="71">
        <f>IF(D11&lt;1,"0",VLOOKUP(D11,[1]Tables!$B$5:$C$54,2,FALSE))</f>
        <v>30</v>
      </c>
      <c r="F11" s="20">
        <v>92</v>
      </c>
      <c r="G11" s="131">
        <f>IF(F11&lt;1,"0", VLOOKUP(F11,[1]Tables!$I$5:$J$223,2, FALSE))</f>
        <v>136</v>
      </c>
      <c r="H11" s="20">
        <v>230</v>
      </c>
      <c r="I11" s="71">
        <f>IF(H11&gt;230,"0",VLOOKUP(H11,[1]Tables!$M$5:$N$245,2,FALSE))</f>
        <v>0</v>
      </c>
      <c r="J11" s="91">
        <f t="shared" si="0"/>
        <v>166</v>
      </c>
      <c r="K11" s="14"/>
      <c r="L11" s="3"/>
      <c r="M11" s="139"/>
      <c r="O11" s="123" t="s">
        <v>82</v>
      </c>
      <c r="P11" s="125"/>
      <c r="Q11" s="125"/>
      <c r="R11" s="125"/>
    </row>
    <row r="12" spans="1:18" ht="19" thickBot="1">
      <c r="A12" s="29">
        <v>8</v>
      </c>
      <c r="B12" s="193" t="s">
        <v>10</v>
      </c>
      <c r="C12" s="30" t="s">
        <v>125</v>
      </c>
      <c r="D12" s="73">
        <v>0</v>
      </c>
      <c r="E12" s="74" t="str">
        <f>IF(D12&lt;1,"0",VLOOKUP(D12,[1]Tables!$B$5:$C$54,2,FALSE))</f>
        <v>0</v>
      </c>
      <c r="F12" s="73">
        <v>0</v>
      </c>
      <c r="G12" s="74" t="str">
        <f>IF(F12&lt;1,"0", VLOOKUP(F12,[1]Tables!$I$5:$J$223,2, FALSE))</f>
        <v>0</v>
      </c>
      <c r="H12" s="73">
        <v>230</v>
      </c>
      <c r="I12" s="74">
        <f>IF(H12&gt;230,"0",VLOOKUP(H12,[1]Tables!$M$5:$N$245,2,FALSE))</f>
        <v>0</v>
      </c>
      <c r="J12" s="92">
        <f t="shared" si="0"/>
        <v>0</v>
      </c>
      <c r="K12" s="14">
        <f>J9+J10+J11+J12</f>
        <v>533</v>
      </c>
      <c r="L12" s="96"/>
      <c r="M12" s="231"/>
      <c r="O12" s="118" t="s">
        <v>72</v>
      </c>
      <c r="P12" s="122" t="s">
        <v>126</v>
      </c>
      <c r="Q12" s="122" t="s">
        <v>13</v>
      </c>
      <c r="R12" s="122" t="s">
        <v>80</v>
      </c>
    </row>
    <row r="13" spans="1:18" ht="18">
      <c r="A13" s="66">
        <v>9</v>
      </c>
      <c r="B13" s="191" t="s">
        <v>85</v>
      </c>
      <c r="C13" s="67" t="s">
        <v>127</v>
      </c>
      <c r="D13" s="68">
        <v>27</v>
      </c>
      <c r="E13" s="69">
        <f>IF(D13&lt;1,"0",VLOOKUP(D13,[1]Tables!$B$5:$C$54,2,FALSE))</f>
        <v>149</v>
      </c>
      <c r="F13" s="68">
        <v>85</v>
      </c>
      <c r="G13" s="133">
        <f>IF(F13&lt;1,"0", VLOOKUP(F13,[1]Tables!$I$5:$J$223,2, FALSE))</f>
        <v>115</v>
      </c>
      <c r="H13" s="68">
        <v>180</v>
      </c>
      <c r="I13" s="69">
        <f>IF(H13&gt;230,"0",VLOOKUP(H13,[1]Tables!$M$5:$N$245,2,FALSE))</f>
        <v>100</v>
      </c>
      <c r="J13" s="93">
        <f t="shared" si="0"/>
        <v>364</v>
      </c>
      <c r="K13" s="14"/>
      <c r="L13" s="3" t="s">
        <v>27</v>
      </c>
      <c r="M13" s="139"/>
      <c r="O13" s="118" t="s">
        <v>73</v>
      </c>
      <c r="P13" s="122" t="s">
        <v>128</v>
      </c>
      <c r="Q13" s="122" t="s">
        <v>101</v>
      </c>
      <c r="R13" s="122">
        <v>20</v>
      </c>
    </row>
    <row r="14" spans="1:18" ht="18">
      <c r="A14" s="27">
        <v>10</v>
      </c>
      <c r="B14" s="192" t="s">
        <v>85</v>
      </c>
      <c r="C14" s="14" t="s">
        <v>129</v>
      </c>
      <c r="D14" s="20">
        <v>12</v>
      </c>
      <c r="E14" s="71">
        <f>IF(D14&lt;1,"0",VLOOKUP(D14,[1]Tables!$B$5:$C$54,2,FALSE))</f>
        <v>60</v>
      </c>
      <c r="F14" s="20">
        <v>85</v>
      </c>
      <c r="G14" s="131">
        <f>IF(F14&lt;1,"0", VLOOKUP(F14,[1]Tables!$I$5:$J$223,2, FALSE))</f>
        <v>115</v>
      </c>
      <c r="H14" s="20">
        <v>195</v>
      </c>
      <c r="I14" s="71">
        <f>IF(H14&gt;230,"0",VLOOKUP(H14,[1]Tables!$M$5:$N$245,2,FALSE))</f>
        <v>70</v>
      </c>
      <c r="J14" s="91">
        <f t="shared" si="0"/>
        <v>245</v>
      </c>
      <c r="K14" s="14"/>
      <c r="L14" s="294">
        <v>767</v>
      </c>
      <c r="M14" s="139"/>
      <c r="O14" s="118" t="s">
        <v>74</v>
      </c>
      <c r="P14" s="122" t="s">
        <v>130</v>
      </c>
      <c r="Q14" s="122" t="s">
        <v>61</v>
      </c>
      <c r="R14" s="122">
        <v>19</v>
      </c>
    </row>
    <row r="15" spans="1:18" ht="19" thickBot="1">
      <c r="A15" s="27">
        <v>11</v>
      </c>
      <c r="B15" s="192" t="s">
        <v>85</v>
      </c>
      <c r="C15" s="14" t="s">
        <v>131</v>
      </c>
      <c r="D15" s="20">
        <v>16</v>
      </c>
      <c r="E15" s="71">
        <f>IF(D15&lt;1,"0",VLOOKUP(D15,[1]Tables!$B$5:$C$54,2,FALSE))</f>
        <v>80</v>
      </c>
      <c r="F15" s="20">
        <v>135</v>
      </c>
      <c r="G15" s="131">
        <f>IF(F15&lt;1,"0", VLOOKUP(F15,[1]Tables!$I$5:$J$223,2, FALSE))</f>
        <v>265</v>
      </c>
      <c r="H15" s="20">
        <v>191</v>
      </c>
      <c r="I15" s="71">
        <f>IF(H15&gt;230,"0",VLOOKUP(H15,[1]Tables!$M$5:$N$245,2,FALSE))</f>
        <v>78</v>
      </c>
      <c r="J15" s="91">
        <f t="shared" si="0"/>
        <v>423</v>
      </c>
      <c r="K15" s="14"/>
      <c r="L15" s="3"/>
      <c r="M15" s="139"/>
      <c r="O15" s="118" t="s">
        <v>70</v>
      </c>
      <c r="P15" s="122" t="s">
        <v>132</v>
      </c>
      <c r="Q15" s="122" t="s">
        <v>133</v>
      </c>
      <c r="R15" s="122">
        <v>15</v>
      </c>
    </row>
    <row r="16" spans="1:18" ht="16" thickBot="1">
      <c r="A16" s="29">
        <v>12</v>
      </c>
      <c r="B16" s="193" t="s">
        <v>85</v>
      </c>
      <c r="C16" s="30" t="s">
        <v>134</v>
      </c>
      <c r="D16" s="73">
        <v>11</v>
      </c>
      <c r="E16" s="74">
        <f>IF(D16&lt;1,"0",VLOOKUP(D16,[1]Tables!$B$5:$C$54,2,FALSE))</f>
        <v>55</v>
      </c>
      <c r="F16" s="73">
        <v>103</v>
      </c>
      <c r="G16" s="74">
        <f>IF(F16&lt;1,"0", VLOOKUP(F16,[1]Tables!$I$5:$J$223,2, FALSE))</f>
        <v>169</v>
      </c>
      <c r="H16" s="73">
        <v>201</v>
      </c>
      <c r="I16" s="74">
        <f>IF(H16&gt;230,"0",VLOOKUP(H16,[1]Tables!$M$5:$N$245,2,FALSE))</f>
        <v>58</v>
      </c>
      <c r="J16" s="92">
        <f t="shared" si="0"/>
        <v>282</v>
      </c>
      <c r="K16" s="14">
        <f>J13+J14+J15+J16</f>
        <v>1314</v>
      </c>
      <c r="L16" s="96"/>
      <c r="M16" s="231"/>
      <c r="O16" s="255"/>
      <c r="P16" s="255"/>
      <c r="Q16" s="255"/>
      <c r="R16" s="255"/>
    </row>
    <row r="17" spans="1:18">
      <c r="A17" s="66">
        <v>13</v>
      </c>
      <c r="B17" s="194" t="s">
        <v>63</v>
      </c>
      <c r="C17" s="67" t="s">
        <v>135</v>
      </c>
      <c r="D17" s="68">
        <v>21</v>
      </c>
      <c r="E17" s="69">
        <f>IF(D17&lt;1,"0",VLOOKUP(D17,[1]Tables!$B$5:$C$54,2,FALSE))</f>
        <v>107</v>
      </c>
      <c r="F17" s="68">
        <v>120</v>
      </c>
      <c r="G17" s="133">
        <f>IF(F17&lt;1,"0", VLOOKUP(F17,[1]Tables!$I$5:$J$223,2, FALSE))</f>
        <v>220</v>
      </c>
      <c r="H17" s="68">
        <v>178</v>
      </c>
      <c r="I17" s="69">
        <f>IF(H17&gt;230,"0",VLOOKUP(H17,[1]Tables!$M$5:$N$245,2,FALSE))</f>
        <v>106</v>
      </c>
      <c r="J17" s="93">
        <f t="shared" si="0"/>
        <v>433</v>
      </c>
      <c r="K17" s="14"/>
      <c r="L17" s="3" t="s">
        <v>27</v>
      </c>
      <c r="M17" s="139"/>
      <c r="O17" s="255"/>
      <c r="P17" s="255"/>
      <c r="Q17" s="255"/>
      <c r="R17" s="255"/>
    </row>
    <row r="18" spans="1:18" ht="18">
      <c r="A18" s="27">
        <v>14</v>
      </c>
      <c r="B18" s="195" t="s">
        <v>63</v>
      </c>
      <c r="C18" s="14" t="s">
        <v>136</v>
      </c>
      <c r="D18" s="20">
        <v>11</v>
      </c>
      <c r="E18" s="71">
        <f>IF(D18&lt;1,"0",VLOOKUP(D18,[1]Tables!$B$5:$C$54,2,FALSE))</f>
        <v>55</v>
      </c>
      <c r="F18" s="20">
        <v>60</v>
      </c>
      <c r="G18" s="131">
        <f>IF(F18&lt;1,"0", VLOOKUP(F18,[1]Tables!$I$5:$J$223,2, FALSE))</f>
        <v>60</v>
      </c>
      <c r="H18" s="20">
        <v>192</v>
      </c>
      <c r="I18" s="71">
        <f>IF(H18&gt;230,"0",VLOOKUP(H18,[1]Tables!$M$5:$N$245,2,FALSE))</f>
        <v>76</v>
      </c>
      <c r="J18" s="91">
        <f t="shared" si="0"/>
        <v>191</v>
      </c>
      <c r="K18" s="14"/>
      <c r="L18" s="295">
        <v>700</v>
      </c>
      <c r="M18" s="139"/>
      <c r="O18" s="254" t="s">
        <v>83</v>
      </c>
      <c r="P18" s="121"/>
      <c r="Q18" s="121"/>
      <c r="R18" s="121"/>
    </row>
    <row r="19" spans="1:18" ht="19" thickBot="1">
      <c r="A19" s="27">
        <v>15</v>
      </c>
      <c r="B19" s="195" t="s">
        <v>63</v>
      </c>
      <c r="C19" s="14" t="s">
        <v>137</v>
      </c>
      <c r="D19" s="20">
        <v>2</v>
      </c>
      <c r="E19" s="71">
        <f>IF(D19&lt;1,"0",VLOOKUP(D19,[1]Tables!$B$5:$C$54,2,FALSE))</f>
        <v>10</v>
      </c>
      <c r="F19" s="20">
        <v>93</v>
      </c>
      <c r="G19" s="131">
        <f>IF(F19&lt;1,"0", VLOOKUP(F19,[1]Tables!$I$5:$J$223,2, FALSE))</f>
        <v>139</v>
      </c>
      <c r="H19" s="20">
        <v>181</v>
      </c>
      <c r="I19" s="71">
        <f>IF(H19&gt;230,"0",VLOOKUP(H19,[1]Tables!$M$5:$N$245,2,FALSE))</f>
        <v>98</v>
      </c>
      <c r="J19" s="91">
        <f t="shared" si="0"/>
        <v>247</v>
      </c>
      <c r="K19" s="14"/>
      <c r="L19" s="3"/>
      <c r="M19" s="139"/>
      <c r="O19" s="118" t="s">
        <v>71</v>
      </c>
      <c r="P19" s="122" t="s">
        <v>76</v>
      </c>
      <c r="Q19" s="122" t="s">
        <v>77</v>
      </c>
      <c r="R19" s="118" t="s">
        <v>80</v>
      </c>
    </row>
    <row r="20" spans="1:18" ht="19" thickBot="1">
      <c r="A20" s="29">
        <v>16</v>
      </c>
      <c r="B20" s="196" t="s">
        <v>63</v>
      </c>
      <c r="C20" s="30" t="s">
        <v>138</v>
      </c>
      <c r="D20" s="73">
        <v>18</v>
      </c>
      <c r="E20" s="74">
        <f>IF(D20&lt;1,"0",VLOOKUP(D20,[1]Tables!$B$5:$C$54,2,FALSE))</f>
        <v>90</v>
      </c>
      <c r="F20" s="73">
        <v>100</v>
      </c>
      <c r="G20" s="74">
        <f>IF(F20&lt;1,"0", VLOOKUP(F20,[1]Tables!$I$5:$J$223,2, FALSE))</f>
        <v>160</v>
      </c>
      <c r="H20" s="73">
        <v>149</v>
      </c>
      <c r="I20" s="74">
        <f>IF(H20&gt;230,"0",VLOOKUP(H20,[1]Tables!$M$5:$N$245,2,FALSE))</f>
        <v>193</v>
      </c>
      <c r="J20" s="92">
        <f t="shared" si="0"/>
        <v>443</v>
      </c>
      <c r="K20" s="14">
        <f>J17+J18+J19+J20</f>
        <v>1314</v>
      </c>
      <c r="L20" s="96">
        <v>8</v>
      </c>
      <c r="M20" s="231">
        <v>1</v>
      </c>
      <c r="O20" s="118" t="s">
        <v>73</v>
      </c>
      <c r="P20" s="122" t="s">
        <v>139</v>
      </c>
      <c r="Q20" s="122" t="s">
        <v>119</v>
      </c>
      <c r="R20" s="122">
        <v>189</v>
      </c>
    </row>
    <row r="21" spans="1:18" ht="18">
      <c r="A21" s="66">
        <v>17</v>
      </c>
      <c r="B21" s="191" t="s">
        <v>43</v>
      </c>
      <c r="C21" s="67" t="s">
        <v>140</v>
      </c>
      <c r="D21" s="68">
        <v>20</v>
      </c>
      <c r="E21" s="69">
        <f>IF(D21&lt;1,"0",VLOOKUP(D21,[1]Tables!$B$5:$C$54,2,FALSE))</f>
        <v>100</v>
      </c>
      <c r="F21" s="68">
        <v>141</v>
      </c>
      <c r="G21" s="133">
        <f>IF(F21&lt;1,"0", VLOOKUP(F21,[1]Tables!$I$5:$J$223,2, FALSE))</f>
        <v>283</v>
      </c>
      <c r="H21" s="68">
        <v>178</v>
      </c>
      <c r="I21" s="69">
        <f>IF(H21&gt;230,"0",VLOOKUP(H21,[1]Tables!$M$5:$N$245,2,FALSE))</f>
        <v>106</v>
      </c>
      <c r="J21" s="93">
        <f t="shared" si="0"/>
        <v>489</v>
      </c>
      <c r="K21" s="14"/>
      <c r="L21" s="3"/>
      <c r="M21" s="139"/>
      <c r="O21" s="118" t="s">
        <v>69</v>
      </c>
      <c r="P21" s="122" t="s">
        <v>141</v>
      </c>
      <c r="Q21" s="122" t="s">
        <v>142</v>
      </c>
      <c r="R21" s="122">
        <v>188</v>
      </c>
    </row>
    <row r="22" spans="1:18" ht="18">
      <c r="A22" s="27">
        <v>18</v>
      </c>
      <c r="B22" s="192" t="s">
        <v>43</v>
      </c>
      <c r="C22" s="14" t="s">
        <v>143</v>
      </c>
      <c r="D22" s="20">
        <v>23</v>
      </c>
      <c r="E22" s="71">
        <f>IF(D22&lt;1,"0",VLOOKUP(D22,[1]Tables!$B$5:$C$54,2,FALSE))</f>
        <v>121</v>
      </c>
      <c r="F22" s="89">
        <v>154</v>
      </c>
      <c r="G22" s="131">
        <f>IF(F22&lt;1,"0", VLOOKUP(F22,[1]Tables!$I$5:$J$223,2, FALSE))</f>
        <v>322</v>
      </c>
      <c r="H22" s="20">
        <v>179</v>
      </c>
      <c r="I22" s="71">
        <f>IF(H22&gt;230,"0",VLOOKUP(H22,[1]Tables!$M$5:$N$245,2,FALSE))</f>
        <v>103</v>
      </c>
      <c r="J22" s="91">
        <f t="shared" si="0"/>
        <v>546</v>
      </c>
      <c r="K22" s="14"/>
      <c r="L22" s="3"/>
      <c r="M22" s="139"/>
      <c r="O22" s="118" t="s">
        <v>70</v>
      </c>
      <c r="P22" s="122" t="s">
        <v>144</v>
      </c>
      <c r="Q22" s="122" t="s">
        <v>119</v>
      </c>
      <c r="R22" s="122">
        <v>169</v>
      </c>
    </row>
    <row r="23" spans="1:18" ht="19" thickBot="1">
      <c r="A23" s="27">
        <v>19</v>
      </c>
      <c r="B23" s="192" t="s">
        <v>43</v>
      </c>
      <c r="C23" s="14" t="s">
        <v>145</v>
      </c>
      <c r="D23" s="20">
        <v>26</v>
      </c>
      <c r="E23" s="71">
        <f>IF(D23&lt;1,"0",VLOOKUP(D23,[1]Tables!$B$5:$C$54,2,FALSE))</f>
        <v>142</v>
      </c>
      <c r="F23" s="20">
        <v>116</v>
      </c>
      <c r="G23" s="131">
        <f>IF(F23&lt;1,"0", VLOOKUP(F23,[1]Tables!$I$5:$J$223,2, FALSE))</f>
        <v>208</v>
      </c>
      <c r="H23" s="20">
        <v>150</v>
      </c>
      <c r="I23" s="71">
        <f>IF(H23&gt;230,"0",VLOOKUP(H23,[1]Tables!$M$5:$N$245,2,FALSE))</f>
        <v>190</v>
      </c>
      <c r="J23" s="91">
        <f t="shared" si="0"/>
        <v>540</v>
      </c>
      <c r="K23" s="14"/>
      <c r="L23" s="3"/>
      <c r="M23" s="139"/>
      <c r="O23" s="119"/>
      <c r="P23" s="124"/>
      <c r="Q23" s="124"/>
      <c r="R23" s="124"/>
    </row>
    <row r="24" spans="1:18" ht="19" thickBot="1">
      <c r="A24" s="29">
        <v>20</v>
      </c>
      <c r="B24" s="193" t="s">
        <v>43</v>
      </c>
      <c r="C24" s="30" t="s">
        <v>146</v>
      </c>
      <c r="D24" s="73">
        <v>27</v>
      </c>
      <c r="E24" s="74">
        <f>IF(D24&lt;1,"0",VLOOKUP(D24,[1]Tables!$B$5:$C$54,2,FALSE))</f>
        <v>149</v>
      </c>
      <c r="F24" s="73">
        <v>115</v>
      </c>
      <c r="G24" s="74">
        <f>IF(F24&lt;1,"0", VLOOKUP(F24,[1]Tables!$I$5:$J$223,2, FALSE))</f>
        <v>205</v>
      </c>
      <c r="H24" s="73">
        <v>198</v>
      </c>
      <c r="I24" s="74">
        <f>IF(H24&gt;230,"0",VLOOKUP(H24,[1]Tables!$M$5:$N$245,2,FALSE))</f>
        <v>64</v>
      </c>
      <c r="J24" s="92">
        <f t="shared" si="0"/>
        <v>418</v>
      </c>
      <c r="K24" s="14">
        <f>SUM(J21:J24)</f>
        <v>1993</v>
      </c>
      <c r="L24" s="96">
        <v>3</v>
      </c>
      <c r="M24" s="231">
        <v>11</v>
      </c>
      <c r="O24" s="123" t="s">
        <v>83</v>
      </c>
      <c r="P24" s="125"/>
      <c r="Q24" s="125"/>
      <c r="R24" s="84"/>
    </row>
    <row r="25" spans="1:18" ht="18">
      <c r="A25" s="66">
        <v>21</v>
      </c>
      <c r="B25" s="191" t="s">
        <v>12</v>
      </c>
      <c r="C25" s="67" t="s">
        <v>147</v>
      </c>
      <c r="D25" s="68">
        <v>24</v>
      </c>
      <c r="E25" s="69">
        <f>IF(D25&lt;1,"0",VLOOKUP(D25,[1]Tables!$B$5:$C$54,2,FALSE))</f>
        <v>128</v>
      </c>
      <c r="F25" s="296">
        <v>168</v>
      </c>
      <c r="G25" s="133">
        <f>IF(F25&lt;1,"0", VLOOKUP(F25,[1]Tables!$I$5:$J$223,2, FALSE))</f>
        <v>364</v>
      </c>
      <c r="H25" s="297">
        <v>146</v>
      </c>
      <c r="I25" s="69">
        <f>IF(H25&gt;230,"0",VLOOKUP(H25,[1]Tables!$M$5:$N$245,2,FALSE))</f>
        <v>202</v>
      </c>
      <c r="J25" s="312">
        <f t="shared" si="0"/>
        <v>694</v>
      </c>
      <c r="K25" s="14"/>
      <c r="L25" s="3"/>
      <c r="M25" s="139"/>
      <c r="O25" s="118" t="s">
        <v>72</v>
      </c>
      <c r="P25" s="122" t="s">
        <v>76</v>
      </c>
      <c r="Q25" s="122" t="s">
        <v>13</v>
      </c>
      <c r="R25" s="122" t="s">
        <v>80</v>
      </c>
    </row>
    <row r="26" spans="1:18" ht="18">
      <c r="A26" s="27">
        <v>22</v>
      </c>
      <c r="B26" s="192" t="s">
        <v>12</v>
      </c>
      <c r="C26" s="14" t="s">
        <v>148</v>
      </c>
      <c r="D26" s="20">
        <v>19</v>
      </c>
      <c r="E26" s="71">
        <f>IF(D26&lt;1,"0",VLOOKUP(D26,[1]Tables!$B$5:$C$54,2,FALSE))</f>
        <v>95</v>
      </c>
      <c r="F26" s="20">
        <v>87</v>
      </c>
      <c r="G26" s="131">
        <f>IF(F26&lt;1,"0", VLOOKUP(F26,[1]Tables!$I$5:$J$223,2, FALSE))</f>
        <v>121</v>
      </c>
      <c r="H26" s="20">
        <v>192</v>
      </c>
      <c r="I26" s="71">
        <f>IF(H26&gt;230,"0",VLOOKUP(H26,[1]Tables!$M$5:$N$245,2,FALSE))</f>
        <v>76</v>
      </c>
      <c r="J26" s="91">
        <f t="shared" si="0"/>
        <v>292</v>
      </c>
      <c r="K26" s="14"/>
      <c r="L26" s="3"/>
      <c r="M26" s="139"/>
      <c r="O26" s="118" t="s">
        <v>73</v>
      </c>
      <c r="P26" s="122" t="s">
        <v>149</v>
      </c>
      <c r="Q26" s="122" t="s">
        <v>101</v>
      </c>
      <c r="R26" s="122">
        <v>127</v>
      </c>
    </row>
    <row r="27" spans="1:18" ht="19" thickBot="1">
      <c r="A27" s="27">
        <v>23</v>
      </c>
      <c r="B27" s="192" t="s">
        <v>12</v>
      </c>
      <c r="C27" s="14" t="s">
        <v>150</v>
      </c>
      <c r="D27" s="20">
        <v>14</v>
      </c>
      <c r="E27" s="71">
        <f>IF(D27&lt;1,"0",VLOOKUP(D27,[1]Tables!$B$5:$C$54,2,FALSE))</f>
        <v>70</v>
      </c>
      <c r="F27" s="20">
        <v>82</v>
      </c>
      <c r="G27" s="131">
        <f>IF(F27&lt;1,"0", VLOOKUP(F27,[1]Tables!$I$5:$J$223,2, FALSE))</f>
        <v>106</v>
      </c>
      <c r="H27" s="20">
        <v>205</v>
      </c>
      <c r="I27" s="71">
        <f>IF(H27&gt;230,"0",VLOOKUP(H27,[1]Tables!$M$5:$N$245,2,FALSE))</f>
        <v>50</v>
      </c>
      <c r="J27" s="91">
        <f t="shared" si="0"/>
        <v>226</v>
      </c>
      <c r="K27" s="14"/>
      <c r="L27" s="3"/>
      <c r="M27" s="139"/>
      <c r="O27" s="118" t="s">
        <v>74</v>
      </c>
      <c r="P27" s="122" t="s">
        <v>151</v>
      </c>
      <c r="Q27" s="122" t="s">
        <v>87</v>
      </c>
      <c r="R27" s="122">
        <v>126</v>
      </c>
    </row>
    <row r="28" spans="1:18" ht="19" thickBot="1">
      <c r="A28" s="29">
        <v>24</v>
      </c>
      <c r="B28" s="193" t="s">
        <v>12</v>
      </c>
      <c r="C28" s="30" t="s">
        <v>152</v>
      </c>
      <c r="D28" s="73">
        <v>22</v>
      </c>
      <c r="E28" s="74">
        <f>IF(D28&lt;1,"0",VLOOKUP(D28,[1]Tables!$B$5:$C$54,2,FALSE))</f>
        <v>114</v>
      </c>
      <c r="F28" s="73">
        <v>69</v>
      </c>
      <c r="G28" s="74">
        <f>IF(F28&lt;1,"0", VLOOKUP(F28,[1]Tables!$I$5:$J$223,2, FALSE))</f>
        <v>78</v>
      </c>
      <c r="H28" s="73">
        <v>171</v>
      </c>
      <c r="I28" s="74">
        <f>IF(H28&gt;230,"0",VLOOKUP(H28,[1]Tables!$M$5:$N$245,2,FALSE))</f>
        <v>127</v>
      </c>
      <c r="J28" s="92">
        <f t="shared" si="0"/>
        <v>319</v>
      </c>
      <c r="K28" s="14">
        <f>SUM(J25:J28)</f>
        <v>1531</v>
      </c>
      <c r="L28" s="96">
        <v>5</v>
      </c>
      <c r="M28" s="231">
        <v>7</v>
      </c>
      <c r="O28" s="118" t="s">
        <v>70</v>
      </c>
      <c r="P28" s="122" t="s">
        <v>153</v>
      </c>
      <c r="Q28" s="122" t="s">
        <v>133</v>
      </c>
      <c r="R28" s="122">
        <v>106</v>
      </c>
    </row>
    <row r="29" spans="1:18">
      <c r="A29" s="66">
        <v>25</v>
      </c>
      <c r="B29" s="191" t="s">
        <v>8</v>
      </c>
      <c r="C29" s="67" t="s">
        <v>154</v>
      </c>
      <c r="D29" s="68">
        <v>15</v>
      </c>
      <c r="E29" s="69">
        <f>IF(D29&lt;1,"0",VLOOKUP(D29,[1]Tables!$B$5:$C$54,2,FALSE))</f>
        <v>75</v>
      </c>
      <c r="F29" s="68">
        <v>86</v>
      </c>
      <c r="G29" s="133">
        <f>IF(F29&lt;1,"0", VLOOKUP(F29,[1]Tables!$I$5:$J$223,2, FALSE))</f>
        <v>118</v>
      </c>
      <c r="H29" s="68">
        <v>184</v>
      </c>
      <c r="I29" s="69">
        <f>IF(H29&gt;230,"0",VLOOKUP(H29,[1]Tables!$M$5:$N$245,2,FALSE))</f>
        <v>92</v>
      </c>
      <c r="J29" s="93">
        <f t="shared" si="0"/>
        <v>285</v>
      </c>
      <c r="K29" s="14"/>
      <c r="L29" s="3"/>
      <c r="M29" s="139"/>
      <c r="O29" s="255"/>
      <c r="P29" s="255"/>
      <c r="Q29" s="255"/>
      <c r="R29" s="255"/>
    </row>
    <row r="30" spans="1:18" ht="18" customHeight="1">
      <c r="A30" s="27">
        <v>26</v>
      </c>
      <c r="B30" s="192" t="s">
        <v>8</v>
      </c>
      <c r="C30" s="14" t="s">
        <v>155</v>
      </c>
      <c r="D30" s="20">
        <v>21</v>
      </c>
      <c r="E30" s="71">
        <f>IF(D30&lt;1,"0",VLOOKUP(D30,[1]Tables!$B$5:$C$54,2,FALSE))</f>
        <v>107</v>
      </c>
      <c r="F30" s="20">
        <v>98</v>
      </c>
      <c r="G30" s="131">
        <f>IF(F30&lt;1,"0", VLOOKUP(F30,[1]Tables!$I$5:$J$223,2, FALSE))</f>
        <v>154</v>
      </c>
      <c r="H30" s="20">
        <v>161</v>
      </c>
      <c r="I30" s="71">
        <f>IF(H30&gt;230,"0",VLOOKUP(H30,[1]Tables!$M$5:$N$245,2,FALSE))</f>
        <v>157</v>
      </c>
      <c r="J30" s="91">
        <f t="shared" si="0"/>
        <v>418</v>
      </c>
      <c r="K30" s="14"/>
      <c r="L30" s="3"/>
      <c r="M30" s="139"/>
      <c r="O30" s="255"/>
      <c r="P30" s="255"/>
      <c r="Q30" s="255"/>
      <c r="R30" s="255"/>
    </row>
    <row r="31" spans="1:18" ht="19" thickBot="1">
      <c r="A31" s="27">
        <v>27</v>
      </c>
      <c r="B31" s="192" t="s">
        <v>8</v>
      </c>
      <c r="C31" s="14" t="s">
        <v>156</v>
      </c>
      <c r="D31" s="20">
        <v>17</v>
      </c>
      <c r="E31" s="71">
        <f>IF(D31&lt;1,"0",VLOOKUP(D31,[1]Tables!$B$5:$C$54,2,FALSE))</f>
        <v>85</v>
      </c>
      <c r="F31" s="20">
        <v>93</v>
      </c>
      <c r="G31" s="131">
        <f>IF(F31&lt;1,"0", VLOOKUP(F31,[1]Tables!$I$5:$J$223,2, FALSE))</f>
        <v>139</v>
      </c>
      <c r="H31" s="20">
        <v>190</v>
      </c>
      <c r="I31" s="71">
        <f>IF(H31&gt;230,"0",VLOOKUP(H31,[1]Tables!$M$5:$N$245,2,FALSE))</f>
        <v>80</v>
      </c>
      <c r="J31" s="91">
        <f t="shared" si="0"/>
        <v>304</v>
      </c>
      <c r="K31" s="14"/>
      <c r="L31" s="3"/>
      <c r="M31" s="139"/>
      <c r="O31" s="254" t="s">
        <v>84</v>
      </c>
      <c r="P31" s="121"/>
      <c r="Q31" s="121"/>
      <c r="R31" s="121"/>
    </row>
    <row r="32" spans="1:18" ht="19" thickBot="1">
      <c r="A32" s="29">
        <v>28</v>
      </c>
      <c r="B32" s="193" t="s">
        <v>8</v>
      </c>
      <c r="C32" s="30" t="s">
        <v>157</v>
      </c>
      <c r="D32" s="73">
        <v>17</v>
      </c>
      <c r="E32" s="74">
        <f>IF(D32&lt;1,"0",VLOOKUP(D32,[1]Tables!$B$5:$C$54,2,FALSE))</f>
        <v>85</v>
      </c>
      <c r="F32" s="73">
        <v>88</v>
      </c>
      <c r="G32" s="74">
        <f>IF(F32&lt;1,"0", VLOOKUP(F32,[1]Tables!$I$5:$J$223,2, FALSE))</f>
        <v>124</v>
      </c>
      <c r="H32" s="73">
        <v>149</v>
      </c>
      <c r="I32" s="74">
        <f>IF(H32&gt;230,"0",VLOOKUP(H32,[1]Tables!$M$5:$N$245,2,FALSE))</f>
        <v>193</v>
      </c>
      <c r="J32" s="92">
        <f t="shared" si="0"/>
        <v>402</v>
      </c>
      <c r="K32" s="14">
        <f>SUM(J29:J32)</f>
        <v>1409</v>
      </c>
      <c r="L32" s="96">
        <v>7</v>
      </c>
      <c r="M32" s="231">
        <v>3</v>
      </c>
      <c r="O32" s="118" t="s">
        <v>71</v>
      </c>
      <c r="P32" s="122" t="s">
        <v>76</v>
      </c>
      <c r="Q32" s="122" t="s">
        <v>77</v>
      </c>
      <c r="R32" s="118" t="s">
        <v>78</v>
      </c>
    </row>
    <row r="33" spans="1:18" ht="18">
      <c r="A33" s="211">
        <v>29</v>
      </c>
      <c r="B33" s="203" t="s">
        <v>9</v>
      </c>
      <c r="C33" s="204"/>
      <c r="D33" s="205"/>
      <c r="E33" s="69" t="str">
        <f>IF(D33&lt;1,"0",VLOOKUP(D33,[1]Tables!$B$5:$C$54,2,FALSE))</f>
        <v>0</v>
      </c>
      <c r="F33" s="205"/>
      <c r="G33" s="133" t="str">
        <f>IF(F33&lt;1,"0", VLOOKUP(F33,[1]Tables!$I$5:$J$223,2, FALSE))</f>
        <v>0</v>
      </c>
      <c r="H33" s="68">
        <v>230</v>
      </c>
      <c r="I33" s="69">
        <f>IF(H33&gt;230,"0",VLOOKUP(H33,[1]Tables!$M$5:$N$245,2,FALSE))</f>
        <v>0</v>
      </c>
      <c r="J33" s="93">
        <f t="shared" si="0"/>
        <v>0</v>
      </c>
      <c r="K33" s="14"/>
      <c r="L33" s="3"/>
      <c r="M33" s="139"/>
      <c r="O33" s="118" t="s">
        <v>73</v>
      </c>
      <c r="P33" s="122" t="s">
        <v>158</v>
      </c>
      <c r="Q33" s="122" t="s">
        <v>6</v>
      </c>
      <c r="R33" s="298">
        <v>9.930555555555555E-2</v>
      </c>
    </row>
    <row r="34" spans="1:18" ht="18">
      <c r="A34" s="212">
        <v>30</v>
      </c>
      <c r="B34" s="206" t="s">
        <v>9</v>
      </c>
      <c r="C34" s="201"/>
      <c r="D34" s="207"/>
      <c r="E34" s="71" t="str">
        <f>IF(D34&lt;1,"0",VLOOKUP(D34,[1]Tables!$B$5:$C$54,2,FALSE))</f>
        <v>0</v>
      </c>
      <c r="F34" s="207"/>
      <c r="G34" s="131" t="str">
        <f>IF(F34&lt;1,"0", VLOOKUP(F34,[1]Tables!$I$5:$J$223,2, FALSE))</f>
        <v>0</v>
      </c>
      <c r="H34" s="20">
        <v>230</v>
      </c>
      <c r="I34" s="71">
        <f>IF(H34&gt;230,"0",VLOOKUP(H34,[1]Tables!$M$5:$N$245,2,FALSE))</f>
        <v>0</v>
      </c>
      <c r="J34" s="91">
        <f t="shared" si="0"/>
        <v>0</v>
      </c>
      <c r="K34" s="14"/>
      <c r="L34" s="3"/>
      <c r="M34" s="139"/>
      <c r="O34" s="118" t="s">
        <v>69</v>
      </c>
      <c r="P34" s="122" t="s">
        <v>159</v>
      </c>
      <c r="Q34" s="122" t="s">
        <v>122</v>
      </c>
      <c r="R34" s="298">
        <v>9.9999999999999992E-2</v>
      </c>
    </row>
    <row r="35" spans="1:18" ht="19" thickBot="1">
      <c r="A35" s="212">
        <v>31</v>
      </c>
      <c r="B35" s="206" t="s">
        <v>9</v>
      </c>
      <c r="C35" s="201"/>
      <c r="D35" s="207"/>
      <c r="E35" s="71" t="str">
        <f>IF(D35&lt;1,"0",VLOOKUP(D35,[1]Tables!$B$5:$C$54,2,FALSE))</f>
        <v>0</v>
      </c>
      <c r="F35" s="207"/>
      <c r="G35" s="131" t="str">
        <f>IF(F35&lt;1,"0", VLOOKUP(F35,[1]Tables!$I$5:$J$223,2, FALSE))</f>
        <v>0</v>
      </c>
      <c r="H35" s="20">
        <v>230</v>
      </c>
      <c r="I35" s="71">
        <f>IF(H35&gt;230,"0",VLOOKUP(H35,[1]Tables!$M$5:$N$245,2,FALSE))</f>
        <v>0</v>
      </c>
      <c r="J35" s="91">
        <f t="shared" si="0"/>
        <v>0</v>
      </c>
      <c r="K35" s="14"/>
      <c r="L35" s="3"/>
      <c r="M35" s="139"/>
      <c r="O35" s="118" t="s">
        <v>70</v>
      </c>
      <c r="P35" s="122" t="s">
        <v>160</v>
      </c>
      <c r="Q35" s="122" t="s">
        <v>12</v>
      </c>
      <c r="R35" s="298">
        <v>0.1013888888888889</v>
      </c>
    </row>
    <row r="36" spans="1:18" ht="19" thickBot="1">
      <c r="A36" s="213">
        <v>32</v>
      </c>
      <c r="B36" s="208" t="s">
        <v>9</v>
      </c>
      <c r="C36" s="209"/>
      <c r="D36" s="210"/>
      <c r="E36" s="74" t="str">
        <f>IF(D36&lt;1,"0",VLOOKUP(D36,[1]Tables!$B$5:$C$54,2,FALSE))</f>
        <v>0</v>
      </c>
      <c r="F36" s="210"/>
      <c r="G36" s="74" t="str">
        <f>IF(F36&lt;1,"0", VLOOKUP(F36,[1]Tables!$I$5:$J$223,2, FALSE))</f>
        <v>0</v>
      </c>
      <c r="H36" s="73">
        <v>230</v>
      </c>
      <c r="I36" s="74">
        <f>IF(H36&gt;230,"0",VLOOKUP(H36,[1]Tables!$M$5:$N$245,2,FALSE))</f>
        <v>0</v>
      </c>
      <c r="J36" s="92">
        <f t="shared" si="0"/>
        <v>0</v>
      </c>
      <c r="K36" s="14">
        <f>SUM(J33:J36)</f>
        <v>0</v>
      </c>
      <c r="L36" s="96"/>
      <c r="M36" s="231"/>
      <c r="O36" s="119"/>
      <c r="P36" s="124"/>
      <c r="Q36" s="124"/>
      <c r="R36" s="124"/>
    </row>
    <row r="37" spans="1:18" ht="18">
      <c r="A37" s="66">
        <v>33</v>
      </c>
      <c r="B37" s="191" t="s">
        <v>7</v>
      </c>
      <c r="C37" s="67" t="s">
        <v>161</v>
      </c>
      <c r="D37" s="68">
        <v>21</v>
      </c>
      <c r="E37" s="69">
        <f>IF(D37&lt;1,"0",VLOOKUP(D37,[1]Tables!$B$5:$C$54,2,FALSE))</f>
        <v>107</v>
      </c>
      <c r="F37" s="68">
        <v>149</v>
      </c>
      <c r="G37" s="133">
        <f>IF(F37&lt;1,"0", VLOOKUP(F37,[1]Tables!$I$5:$J$223,2, FALSE))</f>
        <v>307</v>
      </c>
      <c r="H37" s="68">
        <v>161</v>
      </c>
      <c r="I37" s="69">
        <f>IF(H37&gt;230,"0",VLOOKUP(H37,[1]Tables!$M$5:$N$245,2,FALSE))</f>
        <v>157</v>
      </c>
      <c r="J37" s="93">
        <f t="shared" si="0"/>
        <v>571</v>
      </c>
      <c r="K37" s="14"/>
      <c r="L37" s="3"/>
      <c r="M37" s="139"/>
      <c r="O37" s="123" t="s">
        <v>84</v>
      </c>
      <c r="P37" s="125"/>
      <c r="Q37" s="125"/>
      <c r="R37" s="125"/>
    </row>
    <row r="38" spans="1:18" ht="18">
      <c r="A38" s="27">
        <v>34</v>
      </c>
      <c r="B38" s="192" t="s">
        <v>7</v>
      </c>
      <c r="C38" s="14" t="s">
        <v>162</v>
      </c>
      <c r="D38" s="20">
        <v>19</v>
      </c>
      <c r="E38" s="71">
        <f>IF(D38&lt;1,"0",VLOOKUP(D38,[1]Tables!$B$5:$C$54,2,FALSE))</f>
        <v>95</v>
      </c>
      <c r="F38" s="20">
        <v>115</v>
      </c>
      <c r="G38" s="131">
        <f>IF(F38&lt;1,"0", VLOOKUP(F38,[1]Tables!$I$5:$J$223,2, FALSE))</f>
        <v>205</v>
      </c>
      <c r="H38" s="20">
        <v>176</v>
      </c>
      <c r="I38" s="71">
        <f>IF(H38&gt;230,"0",VLOOKUP(H38,[1]Tables!$M$5:$N$245,2,FALSE))</f>
        <v>112</v>
      </c>
      <c r="J38" s="91">
        <f t="shared" si="0"/>
        <v>412</v>
      </c>
      <c r="K38" s="14"/>
      <c r="L38" s="3"/>
      <c r="M38" s="139"/>
      <c r="O38" s="118" t="s">
        <v>72</v>
      </c>
      <c r="P38" s="122" t="s">
        <v>76</v>
      </c>
      <c r="Q38" s="122" t="s">
        <v>77</v>
      </c>
      <c r="R38" s="118" t="s">
        <v>78</v>
      </c>
    </row>
    <row r="39" spans="1:18" ht="19" thickBot="1">
      <c r="A39" s="27">
        <v>35</v>
      </c>
      <c r="B39" s="192" t="s">
        <v>7</v>
      </c>
      <c r="C39" s="14" t="s">
        <v>163</v>
      </c>
      <c r="D39" s="20">
        <v>21</v>
      </c>
      <c r="E39" s="71">
        <f>IF(D39&lt;1,"0",VLOOKUP(D39,[1]Tables!$B$5:$C$54,2,FALSE))</f>
        <v>107</v>
      </c>
      <c r="F39" s="20">
        <v>144</v>
      </c>
      <c r="G39" s="131">
        <f>IF(F39&lt;1,"0", VLOOKUP(F39,[1]Tables!$I$5:$J$223,2, FALSE))</f>
        <v>292</v>
      </c>
      <c r="H39" s="20">
        <v>175</v>
      </c>
      <c r="I39" s="71">
        <f>IF(H39&gt;230,"0",VLOOKUP(H39,[1]Tables!$M$5:$N$245,2,FALSE))</f>
        <v>115</v>
      </c>
      <c r="J39" s="91">
        <f t="shared" si="0"/>
        <v>514</v>
      </c>
      <c r="K39" s="14"/>
      <c r="L39" s="3"/>
      <c r="M39" s="139"/>
      <c r="O39" s="118" t="s">
        <v>73</v>
      </c>
      <c r="P39" s="122" t="s">
        <v>164</v>
      </c>
      <c r="Q39" s="122" t="s">
        <v>100</v>
      </c>
      <c r="R39" s="298">
        <v>9.5833333333333326E-2</v>
      </c>
    </row>
    <row r="40" spans="1:18" ht="19" thickBot="1">
      <c r="A40" s="29">
        <v>36</v>
      </c>
      <c r="B40" s="193" t="s">
        <v>7</v>
      </c>
      <c r="C40" s="30" t="s">
        <v>165</v>
      </c>
      <c r="D40" s="73">
        <v>22</v>
      </c>
      <c r="E40" s="74">
        <f>IF(D40&lt;1,"0",VLOOKUP(D40,[1]Tables!$B$5:$C$54,2,FALSE))</f>
        <v>114</v>
      </c>
      <c r="F40" s="73">
        <v>105</v>
      </c>
      <c r="G40" s="74">
        <f>IF(F40&lt;1,"0", VLOOKUP(F40,[1]Tables!$I$5:$J$223,2, FALSE))</f>
        <v>175</v>
      </c>
      <c r="H40" s="73">
        <v>160</v>
      </c>
      <c r="I40" s="74">
        <f>IF(H40&gt;230,"0",VLOOKUP(H40,[1]Tables!$M$5:$N$245,2,FALSE))</f>
        <v>160</v>
      </c>
      <c r="J40" s="92">
        <f t="shared" si="0"/>
        <v>449</v>
      </c>
      <c r="K40" s="14">
        <f>SUM(J37:J40)</f>
        <v>1946</v>
      </c>
      <c r="L40" s="96">
        <v>4</v>
      </c>
      <c r="M40" s="231">
        <v>9</v>
      </c>
      <c r="O40" s="118" t="s">
        <v>74</v>
      </c>
      <c r="P40" s="122" t="s">
        <v>153</v>
      </c>
      <c r="Q40" s="122" t="s">
        <v>133</v>
      </c>
      <c r="R40" s="298">
        <v>0.10416666666666667</v>
      </c>
    </row>
    <row r="41" spans="1:18" ht="18">
      <c r="A41" s="66">
        <v>37</v>
      </c>
      <c r="B41" s="191" t="s">
        <v>62</v>
      </c>
      <c r="C41" s="67" t="s">
        <v>166</v>
      </c>
      <c r="D41" s="68">
        <v>12</v>
      </c>
      <c r="E41" s="69">
        <f>IF(D41&lt;1,"0",VLOOKUP(D41,[1]Tables!$B$5:$C$54,2,FALSE))</f>
        <v>60</v>
      </c>
      <c r="F41" s="68">
        <v>92</v>
      </c>
      <c r="G41" s="133">
        <f>IF(F41&lt;1,"0", VLOOKUP(F41,[1]Tables!$I$5:$J$223,2, FALSE))</f>
        <v>136</v>
      </c>
      <c r="H41" s="68">
        <v>198</v>
      </c>
      <c r="I41" s="69">
        <f>IF(H41&gt;230,"0",VLOOKUP(H41,[1]Tables!$M$5:$N$245,2,FALSE))</f>
        <v>64</v>
      </c>
      <c r="J41" s="93">
        <f t="shared" si="0"/>
        <v>260</v>
      </c>
      <c r="K41" s="14"/>
      <c r="L41" s="3"/>
      <c r="M41" s="139"/>
      <c r="O41" s="118" t="s">
        <v>70</v>
      </c>
      <c r="P41" s="122" t="s">
        <v>167</v>
      </c>
      <c r="Q41" s="298" t="s">
        <v>60</v>
      </c>
      <c r="R41" s="298">
        <v>0.10833333333333334</v>
      </c>
    </row>
    <row r="42" spans="1:18">
      <c r="A42" s="27">
        <v>38</v>
      </c>
      <c r="B42" s="192" t="s">
        <v>62</v>
      </c>
      <c r="C42" s="14" t="s">
        <v>168</v>
      </c>
      <c r="D42" s="20">
        <v>14</v>
      </c>
      <c r="E42" s="71">
        <f>IF(D42&lt;1,"0",VLOOKUP(D42,[1]Tables!$B$5:$C$54,2,FALSE))</f>
        <v>70</v>
      </c>
      <c r="F42" s="20">
        <v>65</v>
      </c>
      <c r="G42" s="131">
        <f>IF(F42&lt;1,"0", VLOOKUP(F42,[1]Tables!$I$5:$J$223,2, FALSE))</f>
        <v>70</v>
      </c>
      <c r="H42" s="20">
        <v>216</v>
      </c>
      <c r="I42" s="71">
        <f>IF(H42&gt;230,"0",VLOOKUP(H42,[1]Tables!$M$5:$N$245,2,FALSE))</f>
        <v>28</v>
      </c>
      <c r="J42" s="91">
        <f t="shared" si="0"/>
        <v>168</v>
      </c>
      <c r="K42" s="14"/>
      <c r="L42" s="3"/>
      <c r="M42" s="139"/>
    </row>
    <row r="43" spans="1:18" ht="19" thickBot="1">
      <c r="A43" s="27">
        <v>39</v>
      </c>
      <c r="B43" s="192" t="s">
        <v>62</v>
      </c>
      <c r="C43" s="14" t="s">
        <v>169</v>
      </c>
      <c r="D43" s="20">
        <v>11</v>
      </c>
      <c r="E43" s="71">
        <f>IF(D43&lt;1,"0",VLOOKUP(D43,[1]Tables!$B$5:$C$54,2,FALSE))</f>
        <v>55</v>
      </c>
      <c r="F43" s="20">
        <v>97</v>
      </c>
      <c r="G43" s="131">
        <f>IF(F43&lt;1,"0", VLOOKUP(F43,[1]Tables!$I$5:$J$223,2, FALSE))</f>
        <v>151</v>
      </c>
      <c r="H43" s="20">
        <v>179</v>
      </c>
      <c r="I43" s="71">
        <f>IF(H43&gt;230,"0",VLOOKUP(H43,[1]Tables!$M$5:$N$245,2,FALSE))</f>
        <v>103</v>
      </c>
      <c r="J43" s="91">
        <f t="shared" si="0"/>
        <v>309</v>
      </c>
      <c r="K43" s="14"/>
      <c r="L43" s="3"/>
      <c r="M43" s="139"/>
      <c r="O43" s="320" t="s">
        <v>285</v>
      </c>
      <c r="P43" s="121" t="s">
        <v>281</v>
      </c>
      <c r="Q43" s="121"/>
      <c r="R43" s="121"/>
    </row>
    <row r="44" spans="1:18" ht="19" thickBot="1">
      <c r="A44" s="29">
        <v>40</v>
      </c>
      <c r="B44" s="193" t="s">
        <v>62</v>
      </c>
      <c r="C44" s="30" t="s">
        <v>170</v>
      </c>
      <c r="D44" s="73">
        <v>9</v>
      </c>
      <c r="E44" s="74">
        <f>IF(D44&lt;1,"0",VLOOKUP(D44,[1]Tables!$B$5:$C$54,2,FALSE))</f>
        <v>45</v>
      </c>
      <c r="F44" s="73">
        <v>70</v>
      </c>
      <c r="G44" s="74">
        <f>IF(F44&lt;1,"0", VLOOKUP(F44,[1]Tables!$I$5:$J$223,2, FALSE))</f>
        <v>80</v>
      </c>
      <c r="H44" s="73">
        <v>199</v>
      </c>
      <c r="I44" s="74">
        <f>IF(H44&gt;230,"0",VLOOKUP(H44,[1]Tables!$M$5:$N$245,2,FALSE))</f>
        <v>62</v>
      </c>
      <c r="J44" s="92">
        <f t="shared" si="0"/>
        <v>187</v>
      </c>
      <c r="K44" s="14">
        <f>SUM(J41:J44)</f>
        <v>924</v>
      </c>
      <c r="L44" s="96"/>
      <c r="M44" s="231"/>
      <c r="O44" s="118" t="s">
        <v>71</v>
      </c>
      <c r="P44" s="122" t="s">
        <v>76</v>
      </c>
      <c r="Q44" s="122" t="s">
        <v>77</v>
      </c>
      <c r="R44" s="118" t="s">
        <v>23</v>
      </c>
    </row>
    <row r="45" spans="1:18" ht="18">
      <c r="A45" s="66">
        <v>41</v>
      </c>
      <c r="B45" s="191" t="s">
        <v>6</v>
      </c>
      <c r="C45" s="67" t="s">
        <v>171</v>
      </c>
      <c r="D45" s="297">
        <v>48</v>
      </c>
      <c r="E45" s="69">
        <f>IF(D45&lt;1,"0",VLOOKUP(D45,[1]Tables!$B$5:$C$54,2,FALSE))</f>
        <v>296</v>
      </c>
      <c r="F45" s="68">
        <v>120</v>
      </c>
      <c r="G45" s="133">
        <f>IF(F45&lt;1,"0", VLOOKUP(F45,[1]Tables!$I$5:$J$223,2, FALSE))</f>
        <v>220</v>
      </c>
      <c r="H45" s="68">
        <v>169</v>
      </c>
      <c r="I45" s="69">
        <f>IF(H45&gt;230,"0",VLOOKUP(H45,[1]Tables!$M$5:$N$245,2,FALSE))</f>
        <v>133</v>
      </c>
      <c r="J45" s="314">
        <f t="shared" si="0"/>
        <v>649</v>
      </c>
      <c r="K45" s="14"/>
      <c r="L45" s="3"/>
      <c r="M45" s="139"/>
      <c r="O45" s="118" t="s">
        <v>73</v>
      </c>
      <c r="P45" s="122" t="s">
        <v>144</v>
      </c>
      <c r="Q45" s="122" t="s">
        <v>119</v>
      </c>
      <c r="R45" s="137">
        <v>726</v>
      </c>
    </row>
    <row r="46" spans="1:18" ht="18">
      <c r="A46" s="27">
        <v>42</v>
      </c>
      <c r="B46" s="192" t="s">
        <v>6</v>
      </c>
      <c r="C46" s="14" t="s">
        <v>172</v>
      </c>
      <c r="D46" s="20">
        <v>17</v>
      </c>
      <c r="E46" s="71">
        <f>IF(D46&lt;1,"0",VLOOKUP(D46,[1]Tables!$B$5:$C$54,2,FALSE))</f>
        <v>85</v>
      </c>
      <c r="F46" s="20">
        <v>123</v>
      </c>
      <c r="G46" s="131">
        <f>IF(F46&lt;1,"0", VLOOKUP(F46,[1]Tables!$I$5:$J$223,2, FALSE))</f>
        <v>229</v>
      </c>
      <c r="H46" s="299">
        <v>144</v>
      </c>
      <c r="I46" s="71">
        <f>IF(H46&gt;230,"0",VLOOKUP(H46,[1]Tables!$M$5:$N$245,2,FALSE))</f>
        <v>208</v>
      </c>
      <c r="J46" s="91">
        <f t="shared" si="0"/>
        <v>522</v>
      </c>
      <c r="K46" s="14"/>
      <c r="L46" s="3"/>
      <c r="M46" s="139"/>
      <c r="O46" s="118" t="s">
        <v>69</v>
      </c>
      <c r="P46" s="122" t="s">
        <v>176</v>
      </c>
      <c r="Q46" s="122" t="s">
        <v>119</v>
      </c>
      <c r="R46" s="138">
        <v>718</v>
      </c>
    </row>
    <row r="47" spans="1:18" ht="19" thickBot="1">
      <c r="A47" s="27">
        <v>43</v>
      </c>
      <c r="B47" s="192" t="s">
        <v>6</v>
      </c>
      <c r="C47" s="14" t="s">
        <v>173</v>
      </c>
      <c r="D47" s="299">
        <v>32</v>
      </c>
      <c r="E47" s="71">
        <f>IF(D47&lt;1,"0",VLOOKUP(D47,[1]Tables!$B$5:$C$54,2,FALSE))</f>
        <v>184</v>
      </c>
      <c r="F47" s="20">
        <v>116</v>
      </c>
      <c r="G47" s="131">
        <f>IF(F47&lt;1,"0", VLOOKUP(F47,[1]Tables!$I$5:$J$223,2, FALSE))</f>
        <v>208</v>
      </c>
      <c r="H47" s="299">
        <v>143</v>
      </c>
      <c r="I47" s="71">
        <f>IF(H47&gt;230,"0",VLOOKUP(H47,[1]Tables!$M$5:$N$245,2,FALSE))</f>
        <v>211</v>
      </c>
      <c r="J47" s="91">
        <f t="shared" si="0"/>
        <v>603</v>
      </c>
      <c r="K47" s="14"/>
      <c r="L47" s="3"/>
      <c r="M47" s="139"/>
      <c r="O47" s="118" t="s">
        <v>70</v>
      </c>
      <c r="P47" s="122" t="s">
        <v>160</v>
      </c>
      <c r="Q47" s="122" t="s">
        <v>12</v>
      </c>
      <c r="R47" s="138">
        <v>694</v>
      </c>
    </row>
    <row r="48" spans="1:18" ht="19" thickBot="1">
      <c r="A48" s="29">
        <v>44</v>
      </c>
      <c r="B48" s="193" t="s">
        <v>6</v>
      </c>
      <c r="C48" s="30" t="s">
        <v>174</v>
      </c>
      <c r="D48" s="73">
        <v>10</v>
      </c>
      <c r="E48" s="74">
        <f>IF(D48&lt;1,"0",VLOOKUP(D48,[1]Tables!$B$5:$C$54,2,FALSE))</f>
        <v>50</v>
      </c>
      <c r="F48" s="300">
        <v>185</v>
      </c>
      <c r="G48" s="74">
        <f>IF(F48&lt;1,"0", VLOOKUP(F48,[1]Tables!$I$5:$J$223,2, FALSE))</f>
        <v>415</v>
      </c>
      <c r="H48" s="73">
        <v>178</v>
      </c>
      <c r="I48" s="74">
        <f>IF(H48&gt;230,"0",VLOOKUP(H48,[1]Tables!$M$5:$N$245,2,FALSE))</f>
        <v>106</v>
      </c>
      <c r="J48" s="92">
        <f t="shared" si="0"/>
        <v>571</v>
      </c>
      <c r="K48" s="14">
        <f>SUM(J45:J48)</f>
        <v>2345</v>
      </c>
      <c r="L48" s="96">
        <v>2</v>
      </c>
      <c r="M48" s="231">
        <v>13</v>
      </c>
      <c r="O48" s="119"/>
      <c r="P48" s="124"/>
      <c r="Q48" s="124"/>
      <c r="R48" s="124"/>
    </row>
    <row r="49" spans="1:18" ht="18">
      <c r="A49" s="66">
        <v>45</v>
      </c>
      <c r="B49" s="191" t="s">
        <v>28</v>
      </c>
      <c r="C49" s="67" t="s">
        <v>175</v>
      </c>
      <c r="D49" s="68">
        <v>22</v>
      </c>
      <c r="E49" s="69">
        <f>IF(D49&lt;1,"0",VLOOKUP(D49,[1]Tables!$B$5:$C$54,2,FALSE))</f>
        <v>114</v>
      </c>
      <c r="F49" s="68">
        <v>144</v>
      </c>
      <c r="G49" s="133">
        <f>IF(F49&lt;1,"0", VLOOKUP(F49,[1]Tables!$I$5:$J$223,2, FALSE))</f>
        <v>292</v>
      </c>
      <c r="H49" s="297">
        <v>144</v>
      </c>
      <c r="I49" s="69">
        <f>IF(H49&gt;230,"0",VLOOKUP(H49,[1]Tables!$M$5:$N$245,2,FALSE))</f>
        <v>208</v>
      </c>
      <c r="J49" s="93">
        <f t="shared" si="0"/>
        <v>614</v>
      </c>
      <c r="K49" s="14"/>
      <c r="L49" s="3"/>
      <c r="M49" s="139"/>
      <c r="O49" s="123" t="s">
        <v>285</v>
      </c>
      <c r="P49" s="125"/>
      <c r="Q49" s="125"/>
      <c r="R49" s="125"/>
    </row>
    <row r="50" spans="1:18" ht="18">
      <c r="A50" s="27">
        <v>46</v>
      </c>
      <c r="B50" s="192" t="s">
        <v>28</v>
      </c>
      <c r="C50" s="14" t="s">
        <v>139</v>
      </c>
      <c r="D50" s="20">
        <v>19</v>
      </c>
      <c r="E50" s="71">
        <f>IF(D50&lt;1,"0",VLOOKUP(D50,[1]Tables!$B$5:$C$54,2,FALSE))</f>
        <v>95</v>
      </c>
      <c r="F50" s="299">
        <v>189</v>
      </c>
      <c r="G50" s="131">
        <f>IF(F50&lt;1,"0", VLOOKUP(F50,[1]Tables!$I$5:$J$223,2, FALSE))</f>
        <v>427</v>
      </c>
      <c r="H50" s="20">
        <v>157</v>
      </c>
      <c r="I50" s="71">
        <f>IF(H50&gt;230,"0",VLOOKUP(H50,[1]Tables!$M$5:$N$245,2,FALSE))</f>
        <v>169</v>
      </c>
      <c r="J50" s="7">
        <f t="shared" si="0"/>
        <v>691</v>
      </c>
      <c r="K50" s="14"/>
      <c r="L50" s="3"/>
      <c r="M50" s="139"/>
      <c r="O50" s="118" t="s">
        <v>72</v>
      </c>
      <c r="P50" s="122" t="s">
        <v>76</v>
      </c>
      <c r="Q50" s="122" t="s">
        <v>77</v>
      </c>
      <c r="R50" s="118" t="s">
        <v>23</v>
      </c>
    </row>
    <row r="51" spans="1:18" ht="19" thickBot="1">
      <c r="A51" s="27">
        <v>47</v>
      </c>
      <c r="B51" s="192" t="s">
        <v>28</v>
      </c>
      <c r="C51" s="14" t="s">
        <v>176</v>
      </c>
      <c r="D51" s="299">
        <v>33</v>
      </c>
      <c r="E51" s="71">
        <f>IF(D51&lt;1,"0",VLOOKUP(D51,[1]Tables!$B$5:$C$54,2,FALSE))</f>
        <v>191</v>
      </c>
      <c r="F51" s="20">
        <v>167</v>
      </c>
      <c r="G51" s="131">
        <f>IF(F51&lt;1,"0", VLOOKUP(F51,[1]Tables!$I$5:$J$223,2, FALSE))</f>
        <v>361</v>
      </c>
      <c r="H51" s="20">
        <v>158</v>
      </c>
      <c r="I51" s="71">
        <f>IF(H51&gt;230,"0",VLOOKUP(H51,[1]Tables!$M$5:$N$245,2,FALSE))</f>
        <v>166</v>
      </c>
      <c r="J51" s="310">
        <f t="shared" si="0"/>
        <v>718</v>
      </c>
      <c r="K51" s="14"/>
      <c r="L51" s="3"/>
      <c r="M51" s="139"/>
      <c r="O51" s="118" t="s">
        <v>73</v>
      </c>
      <c r="P51" s="122" t="s">
        <v>149</v>
      </c>
      <c r="Q51" s="122" t="s">
        <v>101</v>
      </c>
      <c r="R51" s="137">
        <v>492</v>
      </c>
    </row>
    <row r="52" spans="1:18" ht="19" thickBot="1">
      <c r="A52" s="29">
        <v>48</v>
      </c>
      <c r="B52" s="193" t="s">
        <v>28</v>
      </c>
      <c r="C52" s="30" t="s">
        <v>144</v>
      </c>
      <c r="D52" s="300">
        <v>32</v>
      </c>
      <c r="E52" s="74">
        <f>IF(D52&lt;1,"0",VLOOKUP(D52,[1]Tables!$B$5:$C$54,2,FALSE))</f>
        <v>184</v>
      </c>
      <c r="F52" s="300">
        <v>169</v>
      </c>
      <c r="G52" s="74">
        <f>IF(F52&lt;1,"0", VLOOKUP(F52,[1]Tables!$I$5:$J$223,2, FALSE))</f>
        <v>367</v>
      </c>
      <c r="H52" s="73">
        <v>155</v>
      </c>
      <c r="I52" s="74">
        <f>IF(H52&gt;230,"0",VLOOKUP(H52,[1]Tables!$M$5:$N$245,2,FALSE))</f>
        <v>175</v>
      </c>
      <c r="J52" s="313">
        <f t="shared" si="0"/>
        <v>726</v>
      </c>
      <c r="K52" s="14">
        <f>SUM(J49:J52)</f>
        <v>2749</v>
      </c>
      <c r="L52" s="96">
        <v>1</v>
      </c>
      <c r="M52" s="231">
        <v>15</v>
      </c>
      <c r="O52" s="118" t="s">
        <v>74</v>
      </c>
      <c r="P52" s="122" t="s">
        <v>151</v>
      </c>
      <c r="Q52" s="122" t="s">
        <v>87</v>
      </c>
      <c r="R52" s="138">
        <v>461</v>
      </c>
    </row>
    <row r="53" spans="1:18" ht="18">
      <c r="A53" s="66">
        <v>49</v>
      </c>
      <c r="B53" s="194" t="s">
        <v>11</v>
      </c>
      <c r="C53" s="67" t="s">
        <v>177</v>
      </c>
      <c r="D53" s="68">
        <v>18</v>
      </c>
      <c r="E53" s="69">
        <f>IF(D53&lt;1,"0",VLOOKUP(D53,[1]Tables!$B$5:$C$54,2,FALSE))</f>
        <v>90</v>
      </c>
      <c r="F53" s="68">
        <v>104</v>
      </c>
      <c r="G53" s="133">
        <f>IF(F53&lt;1,"0", VLOOKUP(F53,[1]Tables!$I$5:$J$223,2, FALSE))</f>
        <v>172</v>
      </c>
      <c r="H53" s="68">
        <v>210</v>
      </c>
      <c r="I53" s="69">
        <f>IF(H53&gt;230,"0",VLOOKUP(H53,[1]Tables!$M$5:$N$245,2,FALSE))</f>
        <v>40</v>
      </c>
      <c r="J53" s="93">
        <f t="shared" si="0"/>
        <v>302</v>
      </c>
      <c r="K53" s="14"/>
      <c r="L53" s="3"/>
      <c r="M53" s="139"/>
      <c r="O53" s="118" t="s">
        <v>70</v>
      </c>
      <c r="P53" s="122" t="s">
        <v>153</v>
      </c>
      <c r="Q53" s="122" t="s">
        <v>59</v>
      </c>
      <c r="R53" s="138">
        <v>438</v>
      </c>
    </row>
    <row r="54" spans="1:18">
      <c r="A54" s="27">
        <v>50</v>
      </c>
      <c r="B54" s="195" t="s">
        <v>11</v>
      </c>
      <c r="C54" s="14" t="s">
        <v>178</v>
      </c>
      <c r="D54" s="20">
        <v>11</v>
      </c>
      <c r="E54" s="71">
        <f>IF(D54&lt;1,"0",VLOOKUP(D54,[1]Tables!$B$5:$C$54,2,FALSE))</f>
        <v>55</v>
      </c>
      <c r="F54" s="20">
        <v>77</v>
      </c>
      <c r="G54" s="131">
        <f>IF(F54&lt;1,"0", VLOOKUP(F54,[1]Tables!$I$5:$J$223,2, FALSE))</f>
        <v>94</v>
      </c>
      <c r="H54" s="20">
        <v>215</v>
      </c>
      <c r="I54" s="71">
        <f>IF(H54&gt;230,"0",VLOOKUP(H54,[1]Tables!$M$5:$N$245,2,FALSE))</f>
        <v>30</v>
      </c>
      <c r="J54" s="91">
        <f t="shared" si="0"/>
        <v>179</v>
      </c>
      <c r="K54" s="14"/>
      <c r="L54" s="3"/>
      <c r="M54" s="139"/>
    </row>
    <row r="55" spans="1:18" ht="16" thickBot="1">
      <c r="A55" s="27">
        <v>51</v>
      </c>
      <c r="B55" s="195" t="s">
        <v>11</v>
      </c>
      <c r="C55" s="14" t="s">
        <v>179</v>
      </c>
      <c r="D55" s="20">
        <v>16</v>
      </c>
      <c r="E55" s="71">
        <f>IF(D55&lt;1,"0",VLOOKUP(D55,[1]Tables!$B$5:$C$54,2,FALSE))</f>
        <v>80</v>
      </c>
      <c r="F55" s="20">
        <v>80</v>
      </c>
      <c r="G55" s="131">
        <f>IF(F55&lt;1,"0", VLOOKUP(F55,[1]Tables!$I$5:$J$223,2, FALSE))</f>
        <v>100</v>
      </c>
      <c r="H55" s="20">
        <v>232</v>
      </c>
      <c r="I55" s="71" t="str">
        <f>IF(H55&gt;230,"0",VLOOKUP(H55,[1]Tables!$M$5:$N$245,2,FALSE))</f>
        <v>0</v>
      </c>
      <c r="J55" s="91">
        <f t="shared" si="0"/>
        <v>180</v>
      </c>
      <c r="K55" s="14"/>
      <c r="L55" s="3"/>
      <c r="M55" s="139"/>
    </row>
    <row r="56" spans="1:18" ht="16" thickBot="1">
      <c r="A56" s="29">
        <v>52</v>
      </c>
      <c r="B56" s="196" t="s">
        <v>11</v>
      </c>
      <c r="C56" s="30" t="s">
        <v>180</v>
      </c>
      <c r="D56" s="73">
        <v>10</v>
      </c>
      <c r="E56" s="78">
        <f>IF(D56&lt;1,"0",VLOOKUP(D56,[1]Tables!$B$5:$C$54,2,FALSE))</f>
        <v>50</v>
      </c>
      <c r="F56" s="73">
        <v>79</v>
      </c>
      <c r="G56" s="183">
        <f>IF(F56&lt;1,"0", VLOOKUP(F56,[1]Tables!$I$5:$J$223,2, FALSE))</f>
        <v>98</v>
      </c>
      <c r="H56" s="73">
        <v>176</v>
      </c>
      <c r="I56" s="74">
        <f>IF(H56&gt;230,"0",VLOOKUP(H56,[1]Tables!$M$5:$N$245,2,FALSE))</f>
        <v>112</v>
      </c>
      <c r="J56" s="92">
        <f t="shared" si="0"/>
        <v>260</v>
      </c>
      <c r="K56" s="14">
        <f>SUM(J53:J56)</f>
        <v>921</v>
      </c>
      <c r="L56" s="96"/>
      <c r="M56" s="231"/>
    </row>
    <row r="57" spans="1:18">
      <c r="A57" s="66">
        <v>53</v>
      </c>
      <c r="B57" s="150" t="s">
        <v>105</v>
      </c>
      <c r="C57" s="67" t="s">
        <v>181</v>
      </c>
      <c r="D57" s="6">
        <v>20</v>
      </c>
      <c r="E57" s="78">
        <f>IF(D57&lt;1,"0",VLOOKUP(D57,[1]Tables!$B$5:$C$54,2,FALSE))</f>
        <v>100</v>
      </c>
      <c r="F57" s="6">
        <v>101</v>
      </c>
      <c r="G57" s="133">
        <f>IF(F57&lt;1,"0", VLOOKUP(F57,[1]Tables!$I$5:$J$223,2, FALSE))</f>
        <v>163</v>
      </c>
      <c r="H57" s="68">
        <v>206</v>
      </c>
      <c r="I57" s="69">
        <f>IF(H57&gt;230,"0",VLOOKUP(H57,[1]Tables!$M$5:$N$245,2,FALSE))</f>
        <v>48</v>
      </c>
      <c r="J57" s="93">
        <f t="shared" si="0"/>
        <v>311</v>
      </c>
      <c r="K57" s="14"/>
      <c r="L57" s="3"/>
      <c r="M57" s="139"/>
    </row>
    <row r="58" spans="1:18">
      <c r="A58" s="27">
        <v>54</v>
      </c>
      <c r="B58" s="151" t="s">
        <v>105</v>
      </c>
      <c r="C58" s="14" t="s">
        <v>182</v>
      </c>
      <c r="D58" s="20">
        <v>30</v>
      </c>
      <c r="E58" s="71">
        <f>IF(D58&lt;1,"0",VLOOKUP(D58,[1]Tables!$B$5:$C$54,2,FALSE))</f>
        <v>170</v>
      </c>
      <c r="F58" s="20">
        <v>78</v>
      </c>
      <c r="G58" s="131">
        <f>IF(F58&lt;1,"0", VLOOKUP(F58,[1]Tables!$I$5:$J$223,2, FALSE))</f>
        <v>96</v>
      </c>
      <c r="H58" s="20">
        <v>180</v>
      </c>
      <c r="I58" s="71">
        <f>IF(H58&gt;230,"0",VLOOKUP(H58,[1]Tables!$M$5:$N$245,2,FALSE))</f>
        <v>100</v>
      </c>
      <c r="J58" s="91">
        <f t="shared" si="0"/>
        <v>366</v>
      </c>
      <c r="K58" s="14"/>
      <c r="L58" s="3"/>
      <c r="M58" s="139"/>
    </row>
    <row r="59" spans="1:18" ht="16" thickBot="1">
      <c r="A59" s="27">
        <v>55</v>
      </c>
      <c r="B59" s="151" t="s">
        <v>105</v>
      </c>
      <c r="C59" s="14" t="s">
        <v>183</v>
      </c>
      <c r="D59" s="20">
        <v>21</v>
      </c>
      <c r="E59" s="71">
        <f>IF(D59&lt;1,"0",VLOOKUP(D59,[1]Tables!$B$5:$C$54,2,FALSE))</f>
        <v>107</v>
      </c>
      <c r="F59" s="20">
        <v>124</v>
      </c>
      <c r="G59" s="131">
        <f>IF(F59&lt;1,"0", VLOOKUP(F59,[1]Tables!$I$5:$J$223,2, FALSE))</f>
        <v>232</v>
      </c>
      <c r="H59" s="20">
        <v>165</v>
      </c>
      <c r="I59" s="71">
        <f>IF(H59&gt;230,"0",VLOOKUP(H59,[1]Tables!$M$5:$N$245,2,FALSE))</f>
        <v>145</v>
      </c>
      <c r="J59" s="91">
        <f t="shared" si="0"/>
        <v>484</v>
      </c>
      <c r="K59" s="14"/>
      <c r="L59" s="3"/>
      <c r="M59" s="139"/>
    </row>
    <row r="60" spans="1:18" ht="16" thickBot="1">
      <c r="A60" s="29">
        <v>56</v>
      </c>
      <c r="B60" s="152" t="s">
        <v>105</v>
      </c>
      <c r="C60" s="30" t="s">
        <v>184</v>
      </c>
      <c r="D60" s="73">
        <v>26</v>
      </c>
      <c r="E60" s="74">
        <f>IF(D60&lt;1,"0",VLOOKUP(D60,[1]Tables!$B$5:$C$54,2,FALSE))</f>
        <v>142</v>
      </c>
      <c r="F60" s="73">
        <v>68</v>
      </c>
      <c r="G60" s="183">
        <f>IF(F60&lt;1,"0", VLOOKUP(F60,[1]Tables!$I$5:$J$223,2, FALSE))</f>
        <v>76</v>
      </c>
      <c r="H60" s="73">
        <v>167</v>
      </c>
      <c r="I60" s="74">
        <f>IF(H60&gt;230,"0",VLOOKUP(H60,[1]Tables!$M$5:$N$245,2,FALSE))</f>
        <v>139</v>
      </c>
      <c r="J60" s="92">
        <f t="shared" si="0"/>
        <v>357</v>
      </c>
      <c r="K60" s="14">
        <f>SUM(J57:J60)</f>
        <v>1518</v>
      </c>
      <c r="L60" s="96">
        <v>6</v>
      </c>
      <c r="M60" s="231">
        <v>5</v>
      </c>
    </row>
    <row r="61" spans="1:18">
      <c r="A61" s="66">
        <v>57</v>
      </c>
      <c r="B61" s="150"/>
      <c r="C61" s="67"/>
      <c r="D61" s="6"/>
      <c r="E61" s="78" t="str">
        <f>IF(D61&lt;1,"0",VLOOKUP(D61,[1]Tables!$B$5:$C$54,2,FALSE))</f>
        <v>0</v>
      </c>
      <c r="F61" s="6"/>
      <c r="G61" s="133" t="str">
        <f>IF(F61&lt;1,"0", VLOOKUP(F61,[1]Tables!$I$5:$J$223,2, FALSE))</f>
        <v>0</v>
      </c>
      <c r="H61" s="68">
        <v>230</v>
      </c>
      <c r="I61" s="69">
        <f>IF(H61&gt;230,"0",VLOOKUP(H61,[1]Tables!$M$5:$N$245,2,FALSE))</f>
        <v>0</v>
      </c>
      <c r="J61" s="93">
        <f t="shared" si="0"/>
        <v>0</v>
      </c>
      <c r="K61" s="14"/>
      <c r="L61" s="3"/>
      <c r="M61" s="139"/>
    </row>
    <row r="62" spans="1:18">
      <c r="A62" s="27">
        <v>58</v>
      </c>
      <c r="B62" s="151"/>
      <c r="C62" s="14"/>
      <c r="D62" s="20"/>
      <c r="E62" s="71" t="str">
        <f>IF(D62&lt;1,"0",VLOOKUP(D62,[1]Tables!$B$5:$C$54,2,FALSE))</f>
        <v>0</v>
      </c>
      <c r="F62" s="20"/>
      <c r="G62" s="71" t="str">
        <f>IF(F62&lt;1,"0", VLOOKUP(F62,[1]Tables!$I$5:$J$223,2, FALSE))</f>
        <v>0</v>
      </c>
      <c r="H62" s="20">
        <v>230</v>
      </c>
      <c r="I62" s="71">
        <f>IF(H62&gt;230,"0",VLOOKUP(H62,[1]Tables!$M$5:$N$245,2,FALSE))</f>
        <v>0</v>
      </c>
      <c r="J62" s="91">
        <f t="shared" si="0"/>
        <v>0</v>
      </c>
      <c r="K62" s="14"/>
      <c r="L62" s="3"/>
      <c r="M62" s="139"/>
    </row>
    <row r="63" spans="1:18" ht="16" thickBot="1">
      <c r="A63" s="27">
        <v>59</v>
      </c>
      <c r="B63" s="151"/>
      <c r="C63" s="14"/>
      <c r="D63" s="20"/>
      <c r="E63" s="71" t="str">
        <f>IF(D63&lt;1,"0",VLOOKUP(D63,[1]Tables!$B$5:$C$54,2,FALSE))</f>
        <v>0</v>
      </c>
      <c r="F63" s="20"/>
      <c r="G63" s="71" t="str">
        <f>IF(F63&lt;1,"0", VLOOKUP(F63,[1]Tables!$I$5:$J$223,2, FALSE))</f>
        <v>0</v>
      </c>
      <c r="H63" s="20">
        <v>230</v>
      </c>
      <c r="I63" s="71">
        <f>IF(H63&gt;230,"0",VLOOKUP(H63,[1]Tables!$M$5:$N$245,2,FALSE))</f>
        <v>0</v>
      </c>
      <c r="J63" s="91">
        <f t="shared" si="0"/>
        <v>0</v>
      </c>
      <c r="K63" s="14"/>
      <c r="L63" s="3"/>
      <c r="M63" s="139"/>
    </row>
    <row r="64" spans="1:18" ht="16" thickBot="1">
      <c r="A64" s="29">
        <v>60</v>
      </c>
      <c r="B64" s="152"/>
      <c r="C64" s="30"/>
      <c r="D64" s="73"/>
      <c r="E64" s="74" t="str">
        <f>IF(D64&lt;1,"0",VLOOKUP(D64,[1]Tables!$B$5:$C$54,2,FALSE))</f>
        <v>0</v>
      </c>
      <c r="F64" s="73"/>
      <c r="G64" s="183" t="str">
        <f>IF(F64&lt;1,"0", VLOOKUP(F64,[1]Tables!$I$5:$J$223,2, FALSE))</f>
        <v>0</v>
      </c>
      <c r="H64" s="73">
        <v>230</v>
      </c>
      <c r="I64" s="74">
        <f>IF(H64&gt;230,"0",VLOOKUP(H64,[1]Tables!$M$5:$N$245,2,FALSE))</f>
        <v>0</v>
      </c>
      <c r="J64" s="92">
        <f t="shared" si="0"/>
        <v>0</v>
      </c>
      <c r="K64" s="14">
        <f>SUM(J61:J64)</f>
        <v>0</v>
      </c>
      <c r="L64" s="96"/>
      <c r="M64" s="231"/>
    </row>
    <row r="65" spans="1:13">
      <c r="A65" s="66">
        <v>61</v>
      </c>
      <c r="B65" s="150"/>
      <c r="C65" s="67"/>
      <c r="D65" s="6"/>
      <c r="E65" s="78" t="str">
        <f>IF(D65&lt;1,"0",VLOOKUP(D65,[1]Tables!$B$5:$C$54,2,FALSE))</f>
        <v>0</v>
      </c>
      <c r="F65" s="6"/>
      <c r="G65" s="133" t="str">
        <f>IF(F65&lt;1,"0", VLOOKUP(F65,[1]Tables!$I$5:$J$223,2, FALSE))</f>
        <v>0</v>
      </c>
      <c r="H65" s="68">
        <v>230</v>
      </c>
      <c r="I65" s="69">
        <f>IF(H65&gt;230,"0",VLOOKUP(H65,[1]Tables!$M$5:$N$245,2,FALSE))</f>
        <v>0</v>
      </c>
      <c r="J65" s="93">
        <f t="shared" si="0"/>
        <v>0</v>
      </c>
      <c r="K65" s="14"/>
      <c r="L65" s="3"/>
      <c r="M65" s="139"/>
    </row>
    <row r="66" spans="1:13">
      <c r="A66" s="27">
        <v>62</v>
      </c>
      <c r="B66" s="151"/>
      <c r="C66" s="14"/>
      <c r="D66" s="20"/>
      <c r="E66" s="71" t="str">
        <f>IF(D66&lt;1,"0",VLOOKUP(D66,[1]Tables!$B$5:$C$54,2,FALSE))</f>
        <v>0</v>
      </c>
      <c r="F66" s="20"/>
      <c r="G66" s="131" t="str">
        <f>IF(F66&lt;1,"0", VLOOKUP(F66,[1]Tables!$I$5:$J$223,2, FALSE))</f>
        <v>0</v>
      </c>
      <c r="H66" s="20">
        <v>230</v>
      </c>
      <c r="I66" s="71">
        <f>IF(H66&gt;230,"0",VLOOKUP(H66,[1]Tables!$M$5:$N$245,2,FALSE))</f>
        <v>0</v>
      </c>
      <c r="J66" s="91">
        <f t="shared" si="0"/>
        <v>0</v>
      </c>
      <c r="K66" s="14"/>
      <c r="L66" s="3"/>
      <c r="M66" s="139"/>
    </row>
    <row r="67" spans="1:13" ht="16" thickBot="1">
      <c r="A67" s="27">
        <v>63</v>
      </c>
      <c r="B67" s="151"/>
      <c r="C67" s="14"/>
      <c r="D67" s="20"/>
      <c r="E67" s="71" t="str">
        <f>IF(D67&lt;1,"0",VLOOKUP(D67,[1]Tables!$B$5:$C$54,2,FALSE))</f>
        <v>0</v>
      </c>
      <c r="F67" s="20"/>
      <c r="G67" s="131" t="str">
        <f>IF(F67&lt;1,"0", VLOOKUP(F67,[1]Tables!$I$5:$J$223,2, FALSE))</f>
        <v>0</v>
      </c>
      <c r="H67" s="20">
        <v>230</v>
      </c>
      <c r="I67" s="71">
        <f>IF(H67&gt;230,"0",VLOOKUP(H67,[1]Tables!$M$5:$N$245,2,FALSE))</f>
        <v>0</v>
      </c>
      <c r="J67" s="91">
        <f t="shared" si="0"/>
        <v>0</v>
      </c>
      <c r="K67" s="14"/>
      <c r="L67" s="3"/>
      <c r="M67" s="139"/>
    </row>
    <row r="68" spans="1:13" ht="16" thickBot="1">
      <c r="A68" s="29">
        <v>64</v>
      </c>
      <c r="B68" s="152"/>
      <c r="C68" s="30"/>
      <c r="D68" s="73"/>
      <c r="E68" s="74" t="str">
        <f>IF(D68&lt;1,"0",VLOOKUP(D68,[1]Tables!$B$5:$C$54,2,FALSE))</f>
        <v>0</v>
      </c>
      <c r="F68" s="73"/>
      <c r="G68" s="183" t="str">
        <f>IF(F68&lt;1,"0", VLOOKUP(F68,[1]Tables!$I$5:$J$223,2, FALSE))</f>
        <v>0</v>
      </c>
      <c r="H68" s="73">
        <v>230</v>
      </c>
      <c r="I68" s="74">
        <f>IF(H68&gt;230,"0",VLOOKUP(H68,[1]Tables!$M$5:$N$245,2,FALSE))</f>
        <v>0</v>
      </c>
      <c r="J68" s="92">
        <f t="shared" si="0"/>
        <v>0</v>
      </c>
      <c r="K68" s="14">
        <f>SUM(J65:J68)</f>
        <v>0</v>
      </c>
      <c r="L68" s="96"/>
      <c r="M68" s="231"/>
    </row>
    <row r="69" spans="1:13">
      <c r="A69" s="66">
        <v>65</v>
      </c>
      <c r="B69" s="150"/>
      <c r="C69" s="67"/>
      <c r="D69" s="6"/>
      <c r="E69" s="78" t="str">
        <f>IF(D69&lt;1,"0",VLOOKUP(D69,[1]Tables!$B$5:$C$54,2,FALSE))</f>
        <v>0</v>
      </c>
      <c r="F69" s="6"/>
      <c r="G69" s="133" t="str">
        <f>IF(F69&lt;1,"0", VLOOKUP(F69,[1]Tables!$I$5:$J$223,2, FALSE))</f>
        <v>0</v>
      </c>
      <c r="H69" s="68">
        <v>230</v>
      </c>
      <c r="I69" s="69">
        <f>IF(H69&gt;230,"0",VLOOKUP(H69,[1]Tables!$M$5:$N$245,2,FALSE))</f>
        <v>0</v>
      </c>
      <c r="J69" s="93">
        <f t="shared" si="0"/>
        <v>0</v>
      </c>
      <c r="K69" s="14"/>
      <c r="L69" s="3"/>
      <c r="M69" s="139"/>
    </row>
    <row r="70" spans="1:13">
      <c r="A70" s="27">
        <v>66</v>
      </c>
      <c r="B70" s="151"/>
      <c r="C70" s="14"/>
      <c r="D70" s="20"/>
      <c r="E70" s="71" t="str">
        <f>IF(D70&lt;1,"0",VLOOKUP(D70,[1]Tables!$B$5:$C$54,2,FALSE))</f>
        <v>0</v>
      </c>
      <c r="F70" s="20"/>
      <c r="G70" s="131" t="str">
        <f>IF(F70&lt;1,"0", VLOOKUP(F70,[1]Tables!$I$5:$J$223,2, FALSE))</f>
        <v>0</v>
      </c>
      <c r="H70" s="20">
        <v>230</v>
      </c>
      <c r="I70" s="71">
        <f>IF(H70&gt;230,"0",VLOOKUP(H70,[1]Tables!$M$5:$N$245,2,FALSE))</f>
        <v>0</v>
      </c>
      <c r="J70" s="91">
        <f t="shared" ref="J70:J108" si="1">I70+G70+E70</f>
        <v>0</v>
      </c>
      <c r="K70" s="14"/>
      <c r="L70" s="3"/>
      <c r="M70" s="139"/>
    </row>
    <row r="71" spans="1:13" ht="16" thickBot="1">
      <c r="A71" s="27">
        <v>67</v>
      </c>
      <c r="B71" s="151"/>
      <c r="C71" s="14"/>
      <c r="D71" s="20"/>
      <c r="E71" s="71" t="str">
        <f>IF(D71&lt;1,"0",VLOOKUP(D71,[1]Tables!$B$5:$C$54,2,FALSE))</f>
        <v>0</v>
      </c>
      <c r="F71" s="20"/>
      <c r="G71" s="131" t="str">
        <f>IF(F71&lt;1,"0", VLOOKUP(F71,[1]Tables!$I$5:$J$223,2, FALSE))</f>
        <v>0</v>
      </c>
      <c r="H71" s="20">
        <v>230</v>
      </c>
      <c r="I71" s="71">
        <f>IF(H71&gt;230,"0",VLOOKUP(H71,[1]Tables!$M$5:$N$245,2,FALSE))</f>
        <v>0</v>
      </c>
      <c r="J71" s="91">
        <f t="shared" si="1"/>
        <v>0</v>
      </c>
      <c r="K71" s="14"/>
      <c r="L71" s="3"/>
      <c r="M71" s="139"/>
    </row>
    <row r="72" spans="1:13" ht="16" thickBot="1">
      <c r="A72" s="29">
        <v>68</v>
      </c>
      <c r="B72" s="152"/>
      <c r="C72" s="30"/>
      <c r="D72" s="73"/>
      <c r="E72" s="74" t="str">
        <f>IF(D72&lt;1,"0",VLOOKUP(D72,[1]Tables!$B$5:$C$54,2,FALSE))</f>
        <v>0</v>
      </c>
      <c r="F72" s="73"/>
      <c r="G72" s="183" t="str">
        <f>IF(F72&lt;1,"0", VLOOKUP(F72,[1]Tables!$I$5:$J$223,2, FALSE))</f>
        <v>0</v>
      </c>
      <c r="H72" s="73">
        <v>230</v>
      </c>
      <c r="I72" s="74">
        <f>IF(H72&gt;230,"0",VLOOKUP(H72,[1]Tables!$M$5:$N$245,2,FALSE))</f>
        <v>0</v>
      </c>
      <c r="J72" s="92">
        <f t="shared" si="1"/>
        <v>0</v>
      </c>
      <c r="K72" s="14">
        <f>SUM(J69:J72)</f>
        <v>0</v>
      </c>
      <c r="L72" s="96"/>
      <c r="M72" s="231"/>
    </row>
    <row r="73" spans="1:13">
      <c r="A73" s="66">
        <v>69</v>
      </c>
      <c r="B73" s="150" t="s">
        <v>106</v>
      </c>
      <c r="C73" s="67"/>
      <c r="D73" s="6"/>
      <c r="E73" s="78" t="str">
        <f>IF(D73&lt;1,"0",VLOOKUP(D73,[1]Tables!$B$5:$C$54,2,FALSE))</f>
        <v>0</v>
      </c>
      <c r="F73" s="6"/>
      <c r="G73" s="133" t="str">
        <f>IF(F73&lt;1,"0", VLOOKUP(F73,[1]Tables!$I$5:$J$223,2, FALSE))</f>
        <v>0</v>
      </c>
      <c r="H73" s="68">
        <v>230</v>
      </c>
      <c r="I73" s="69">
        <f>IF(H73&gt;230,"0",VLOOKUP(H73,[1]Tables!$M$5:$N$245,2,FALSE))</f>
        <v>0</v>
      </c>
      <c r="J73" s="93">
        <f t="shared" si="1"/>
        <v>0</v>
      </c>
      <c r="K73" s="14"/>
      <c r="L73" s="3"/>
      <c r="M73" s="139"/>
    </row>
    <row r="74" spans="1:13">
      <c r="A74" s="27">
        <v>70</v>
      </c>
      <c r="B74" s="151" t="s">
        <v>106</v>
      </c>
      <c r="C74" s="14"/>
      <c r="D74" s="20"/>
      <c r="E74" s="71" t="str">
        <f>IF(D74&lt;1,"0",VLOOKUP(D74,[1]Tables!$B$5:$C$54,2,FALSE))</f>
        <v>0</v>
      </c>
      <c r="F74" s="20"/>
      <c r="G74" s="71" t="str">
        <f>IF(F74&lt;1,"0", VLOOKUP(F74,[1]Tables!$I$5:$J$223,2, FALSE))</f>
        <v>0</v>
      </c>
      <c r="H74" s="20">
        <v>230</v>
      </c>
      <c r="I74" s="71">
        <f>IF(H74&gt;230,"0",VLOOKUP(H74,[1]Tables!$M$5:$N$245,2,FALSE))</f>
        <v>0</v>
      </c>
      <c r="J74" s="91">
        <f t="shared" si="1"/>
        <v>0</v>
      </c>
      <c r="K74" s="14"/>
      <c r="L74" s="3"/>
      <c r="M74" s="139"/>
    </row>
    <row r="75" spans="1:13" ht="16" thickBot="1">
      <c r="A75" s="27">
        <v>71</v>
      </c>
      <c r="B75" s="151" t="s">
        <v>106</v>
      </c>
      <c r="C75" s="14"/>
      <c r="D75" s="20"/>
      <c r="E75" s="71" t="str">
        <f>IF(D75&lt;1,"0",VLOOKUP(D75,[1]Tables!$B$5:$C$54,2,FALSE))</f>
        <v>0</v>
      </c>
      <c r="F75" s="20"/>
      <c r="G75" s="71" t="str">
        <f>IF(F75&lt;1,"0", VLOOKUP(F75,[1]Tables!$I$5:$J$223,2, FALSE))</f>
        <v>0</v>
      </c>
      <c r="H75" s="20">
        <v>230</v>
      </c>
      <c r="I75" s="71">
        <f>IF(H75&gt;230,"0",VLOOKUP(H75,[1]Tables!$M$5:$N$245,2,FALSE))</f>
        <v>0</v>
      </c>
      <c r="J75" s="91">
        <f t="shared" si="1"/>
        <v>0</v>
      </c>
      <c r="K75" s="14"/>
      <c r="L75" s="3"/>
      <c r="M75" s="139"/>
    </row>
    <row r="76" spans="1:13" ht="16" thickBot="1">
      <c r="A76" s="29">
        <v>72</v>
      </c>
      <c r="B76" s="152" t="s">
        <v>106</v>
      </c>
      <c r="C76" s="30"/>
      <c r="D76" s="73"/>
      <c r="E76" s="74" t="str">
        <f>IF(D76&lt;1,"0",VLOOKUP(D76,[1]Tables!$B$5:$C$54,2,FALSE))</f>
        <v>0</v>
      </c>
      <c r="F76" s="73"/>
      <c r="G76" s="74" t="str">
        <f>IF(F76&lt;1,"0", VLOOKUP(F76,[1]Tables!$I$5:$J$223,2, FALSE))</f>
        <v>0</v>
      </c>
      <c r="H76" s="73">
        <v>230</v>
      </c>
      <c r="I76" s="74">
        <f>IF(H76&gt;230,"0",VLOOKUP(H76,[1]Tables!$M$5:$N$245,2,FALSE))</f>
        <v>0</v>
      </c>
      <c r="J76" s="92">
        <f t="shared" si="1"/>
        <v>0</v>
      </c>
      <c r="K76" s="14">
        <f>SUM(J73:J76)</f>
        <v>0</v>
      </c>
      <c r="L76" s="96"/>
      <c r="M76" s="231"/>
    </row>
    <row r="77" spans="1:13">
      <c r="A77" s="66">
        <v>73</v>
      </c>
      <c r="B77" s="194" t="s">
        <v>87</v>
      </c>
      <c r="C77" s="247" t="s">
        <v>185</v>
      </c>
      <c r="D77" s="13">
        <v>12</v>
      </c>
      <c r="E77" s="78">
        <f>IF(D77&lt;1,"0",VLOOKUP(D77,[1]Tables!$B$5:$C$54,2,FALSE))</f>
        <v>60</v>
      </c>
      <c r="F77" s="6">
        <v>100</v>
      </c>
      <c r="G77" s="133">
        <f>IF(F77&lt;1,"0", VLOOKUP(F77,[1]Tables!$I$5:$J$223,2, FALSE))</f>
        <v>160</v>
      </c>
      <c r="H77" s="68">
        <v>197</v>
      </c>
      <c r="I77" s="69">
        <f>IF(H77&gt;230,"0",VLOOKUP(H77,[1]Tables!$M$5:$N$245,2,FALSE))</f>
        <v>66</v>
      </c>
      <c r="J77" s="93">
        <f t="shared" si="1"/>
        <v>286</v>
      </c>
      <c r="K77" s="14"/>
      <c r="L77" s="3"/>
      <c r="M77" s="139"/>
    </row>
    <row r="78" spans="1:13">
      <c r="A78" s="27">
        <v>74</v>
      </c>
      <c r="B78" s="195" t="s">
        <v>87</v>
      </c>
      <c r="C78" s="248" t="s">
        <v>186</v>
      </c>
      <c r="D78" s="13">
        <v>10</v>
      </c>
      <c r="E78" s="71">
        <f>IF(D78&lt;1,"0",VLOOKUP(D78,[1]Tables!$B$5:$C$54,2,FALSE))</f>
        <v>50</v>
      </c>
      <c r="F78" s="20">
        <v>96</v>
      </c>
      <c r="G78" s="131">
        <f>IF(F78&lt;1,"0", VLOOKUP(F78,[1]Tables!$I$5:$J$223,2, FALSE))</f>
        <v>148</v>
      </c>
      <c r="H78" s="20">
        <v>161</v>
      </c>
      <c r="I78" s="71">
        <f>IF(H78&gt;230,"0",VLOOKUP(H78,[1]Tables!$M$5:$N$245,2,FALSE))</f>
        <v>157</v>
      </c>
      <c r="J78" s="91">
        <f t="shared" si="1"/>
        <v>355</v>
      </c>
      <c r="K78" s="14"/>
      <c r="L78" s="3"/>
      <c r="M78" s="139"/>
    </row>
    <row r="79" spans="1:13" ht="16" thickBot="1">
      <c r="A79" s="27">
        <v>75</v>
      </c>
      <c r="B79" s="195" t="s">
        <v>87</v>
      </c>
      <c r="C79" s="248" t="s">
        <v>151</v>
      </c>
      <c r="D79" s="13">
        <v>12</v>
      </c>
      <c r="E79" s="71">
        <f>IF(D79&lt;1,"0",VLOOKUP(D79,[1]Tables!$B$5:$C$54,2,FALSE))</f>
        <v>60</v>
      </c>
      <c r="F79" s="299">
        <v>126</v>
      </c>
      <c r="G79" s="131">
        <f>IF(F79&lt;1,"0", VLOOKUP(F79,[1]Tables!$I$5:$J$223,2, FALSE))</f>
        <v>238</v>
      </c>
      <c r="H79" s="20">
        <v>159</v>
      </c>
      <c r="I79" s="71">
        <f>IF(H79&gt;230,"0",VLOOKUP(H79,[1]Tables!$M$5:$N$245,2,FALSE))</f>
        <v>163</v>
      </c>
      <c r="J79" s="310">
        <f t="shared" si="1"/>
        <v>461</v>
      </c>
      <c r="K79" s="14"/>
      <c r="L79" s="3"/>
      <c r="M79" s="139"/>
    </row>
    <row r="80" spans="1:13" ht="16" thickBot="1">
      <c r="A80" s="29">
        <v>76</v>
      </c>
      <c r="B80" s="196" t="s">
        <v>87</v>
      </c>
      <c r="C80" s="249" t="s">
        <v>187</v>
      </c>
      <c r="D80" s="250">
        <v>7</v>
      </c>
      <c r="E80" s="74">
        <f>IF(D80&lt;1,"0",VLOOKUP(D80,[1]Tables!$B$5:$C$54,2,FALSE))</f>
        <v>35</v>
      </c>
      <c r="F80" s="73">
        <v>90</v>
      </c>
      <c r="G80" s="183">
        <f>IF(F80&lt;1,"0", VLOOKUP(F80,[1]Tables!$I$5:$J$223,2, FALSE))</f>
        <v>130</v>
      </c>
      <c r="H80" s="73">
        <v>207</v>
      </c>
      <c r="I80" s="74">
        <f>IF(H80&gt;230,"0",VLOOKUP(H80,[1]Tables!$M$5:$N$245,2,FALSE))</f>
        <v>46</v>
      </c>
      <c r="J80" s="92">
        <f t="shared" si="1"/>
        <v>211</v>
      </c>
      <c r="K80" s="14">
        <f>SUM(J77:J80)</f>
        <v>1313</v>
      </c>
      <c r="L80" s="96">
        <v>2</v>
      </c>
      <c r="M80" s="231">
        <v>13</v>
      </c>
    </row>
    <row r="81" spans="1:13">
      <c r="A81" s="66">
        <v>77</v>
      </c>
      <c r="B81" s="241" t="s">
        <v>59</v>
      </c>
      <c r="C81" s="88" t="s">
        <v>153</v>
      </c>
      <c r="D81" s="242">
        <v>14</v>
      </c>
      <c r="E81" s="78">
        <f>IF(D81&lt;1,"0",VLOOKUP(D81,[1]Tables!$B$5:$C$54,2,FALSE))</f>
        <v>70</v>
      </c>
      <c r="F81" s="301">
        <v>106</v>
      </c>
      <c r="G81" s="133">
        <f>IF(F81&lt;1,"0", VLOOKUP(F81,[1]Tables!$I$5:$J$223,2, FALSE))</f>
        <v>178</v>
      </c>
      <c r="H81" s="297">
        <v>150</v>
      </c>
      <c r="I81" s="69">
        <f>IF(H81&gt;230,"0",VLOOKUP(H81,[1]Tables!$M$5:$N$245,2,FALSE))</f>
        <v>190</v>
      </c>
      <c r="J81" s="312">
        <f t="shared" si="1"/>
        <v>438</v>
      </c>
      <c r="K81" s="14"/>
      <c r="L81" s="3"/>
      <c r="M81" s="139"/>
    </row>
    <row r="82" spans="1:13">
      <c r="A82" s="27">
        <v>78</v>
      </c>
      <c r="B82" s="241" t="s">
        <v>59</v>
      </c>
      <c r="C82" s="88" t="s">
        <v>188</v>
      </c>
      <c r="D82" s="242">
        <v>14</v>
      </c>
      <c r="E82" s="71">
        <f>IF(D82&lt;1,"0",VLOOKUP(D82,[1]Tables!$B$5:$C$54,2,FALSE))</f>
        <v>70</v>
      </c>
      <c r="F82" s="20">
        <v>94</v>
      </c>
      <c r="G82" s="131">
        <f>IF(F82&lt;1,"0", VLOOKUP(F82,[1]Tables!$I$5:$J$223,2, FALSE))</f>
        <v>142</v>
      </c>
      <c r="H82" s="20">
        <v>201</v>
      </c>
      <c r="I82" s="71">
        <f>IF(H82&gt;230,"0",VLOOKUP(H82,[1]Tables!$M$5:$N$245,2,FALSE))</f>
        <v>58</v>
      </c>
      <c r="J82" s="91">
        <f t="shared" si="1"/>
        <v>270</v>
      </c>
      <c r="K82" s="14"/>
      <c r="L82" s="3"/>
      <c r="M82" s="139"/>
    </row>
    <row r="83" spans="1:13" ht="16" thickBot="1">
      <c r="A83" s="27">
        <v>79</v>
      </c>
      <c r="B83" s="241" t="s">
        <v>59</v>
      </c>
      <c r="C83" s="88" t="s">
        <v>189</v>
      </c>
      <c r="D83" s="242">
        <v>11</v>
      </c>
      <c r="E83" s="71">
        <f>IF(D83&lt;1,"0",VLOOKUP(D83,[1]Tables!$B$5:$C$54,2,FALSE))</f>
        <v>55</v>
      </c>
      <c r="F83" s="20">
        <v>65</v>
      </c>
      <c r="G83" s="131">
        <f>IF(F83&lt;1,"0", VLOOKUP(F83,[1]Tables!$I$5:$J$223,2, FALSE))</f>
        <v>70</v>
      </c>
      <c r="H83" s="20">
        <v>210</v>
      </c>
      <c r="I83" s="71">
        <f>IF(H83&gt;230,"0",VLOOKUP(H83,[1]Tables!$M$5:$N$245,2,FALSE))</f>
        <v>40</v>
      </c>
      <c r="J83" s="91">
        <f t="shared" si="1"/>
        <v>165</v>
      </c>
      <c r="K83" s="14"/>
      <c r="L83" s="3"/>
      <c r="M83" s="139"/>
    </row>
    <row r="84" spans="1:13" ht="16" thickBot="1">
      <c r="A84" s="29">
        <v>80</v>
      </c>
      <c r="B84" s="243" t="s">
        <v>59</v>
      </c>
      <c r="C84" s="244" t="s">
        <v>132</v>
      </c>
      <c r="D84" s="302">
        <v>15</v>
      </c>
      <c r="E84" s="74">
        <f>IF(D84&lt;1,"0",VLOOKUP(D84,[1]Tables!$B$5:$C$54,2,FALSE))</f>
        <v>75</v>
      </c>
      <c r="F84" s="73">
        <v>66</v>
      </c>
      <c r="G84" s="183">
        <f>IF(F84&lt;1,"0", VLOOKUP(F84,[1]Tables!$I$5:$J$223,2, FALSE))</f>
        <v>72</v>
      </c>
      <c r="H84" s="73">
        <v>218</v>
      </c>
      <c r="I84" s="74">
        <f>IF(H84&gt;230,"0",VLOOKUP(H84,[1]Tables!$M$5:$N$245,2,FALSE))</f>
        <v>24</v>
      </c>
      <c r="J84" s="92">
        <f t="shared" si="1"/>
        <v>171</v>
      </c>
      <c r="K84" s="14">
        <f>SUM(J81:J84)</f>
        <v>1044</v>
      </c>
      <c r="L84" s="96">
        <v>4</v>
      </c>
      <c r="M84" s="231">
        <v>9</v>
      </c>
    </row>
    <row r="85" spans="1:13">
      <c r="A85" s="66">
        <v>81</v>
      </c>
      <c r="B85" s="241" t="s">
        <v>56</v>
      </c>
      <c r="C85" s="88"/>
      <c r="D85" s="242"/>
      <c r="E85" s="78" t="str">
        <f>IF(D85&lt;1,"0",VLOOKUP(D85,[1]Tables!$B$5:$C$54,2,FALSE))</f>
        <v>0</v>
      </c>
      <c r="F85" s="6"/>
      <c r="G85" s="133" t="str">
        <f>IF(F85&lt;1,"0", VLOOKUP(F85,[1]Tables!$I$5:$J$223,2, FALSE))</f>
        <v>0</v>
      </c>
      <c r="H85" s="68">
        <v>230</v>
      </c>
      <c r="I85" s="69">
        <f>IF(H85&gt;230,"0",VLOOKUP(H85,[1]Tables!$M$5:$N$245,2,FALSE))</f>
        <v>0</v>
      </c>
      <c r="J85" s="93">
        <f t="shared" si="1"/>
        <v>0</v>
      </c>
      <c r="K85" s="14"/>
      <c r="L85" s="3"/>
      <c r="M85" s="139"/>
    </row>
    <row r="86" spans="1:13">
      <c r="A86" s="27">
        <v>82</v>
      </c>
      <c r="B86" s="241" t="s">
        <v>56</v>
      </c>
      <c r="C86" s="88"/>
      <c r="D86" s="242"/>
      <c r="E86" s="71" t="str">
        <f>IF(D86&lt;1,"0",VLOOKUP(D86,[1]Tables!$B$5:$C$54,2,FALSE))</f>
        <v>0</v>
      </c>
      <c r="F86" s="20"/>
      <c r="G86" s="71" t="str">
        <f>IF(F86&lt;1,"0", VLOOKUP(F86,[1]Tables!$I$5:$J$223,2, FALSE))</f>
        <v>0</v>
      </c>
      <c r="H86" s="20">
        <v>230</v>
      </c>
      <c r="I86" s="71">
        <f>IF(H86&gt;230,"0",VLOOKUP(H86,[1]Tables!$M$5:$N$245,2,FALSE))</f>
        <v>0</v>
      </c>
      <c r="J86" s="91">
        <f t="shared" si="1"/>
        <v>0</v>
      </c>
      <c r="K86" s="14"/>
      <c r="L86" s="3"/>
      <c r="M86" s="139"/>
    </row>
    <row r="87" spans="1:13" ht="16" thickBot="1">
      <c r="A87" s="27">
        <v>83</v>
      </c>
      <c r="B87" s="241" t="s">
        <v>56</v>
      </c>
      <c r="C87" s="88"/>
      <c r="D87" s="242"/>
      <c r="E87" s="71" t="str">
        <f>IF(D87&lt;1,"0",VLOOKUP(D87,[1]Tables!$B$5:$C$54,2,FALSE))</f>
        <v>0</v>
      </c>
      <c r="F87" s="20"/>
      <c r="G87" s="71" t="str">
        <f>IF(F87&lt;1,"0", VLOOKUP(F87,[1]Tables!$I$5:$J$223,2, FALSE))</f>
        <v>0</v>
      </c>
      <c r="H87" s="20">
        <v>230</v>
      </c>
      <c r="I87" s="71">
        <f>IF(H87&gt;230,"0",VLOOKUP(H87,[1]Tables!$M$5:$N$245,2,FALSE))</f>
        <v>0</v>
      </c>
      <c r="J87" s="91">
        <f t="shared" si="1"/>
        <v>0</v>
      </c>
      <c r="K87" s="14"/>
      <c r="L87" s="3"/>
      <c r="M87" s="139"/>
    </row>
    <row r="88" spans="1:13" ht="16" thickBot="1">
      <c r="A88" s="29">
        <v>84</v>
      </c>
      <c r="B88" s="243" t="s">
        <v>56</v>
      </c>
      <c r="C88" s="244"/>
      <c r="D88" s="245"/>
      <c r="E88" s="74" t="str">
        <f>IF(D88&lt;1,"0",VLOOKUP(D88,[1]Tables!$B$5:$C$54,2,FALSE))</f>
        <v>0</v>
      </c>
      <c r="F88" s="73"/>
      <c r="G88" s="183" t="str">
        <f>IF(F88&lt;1,"0", VLOOKUP(F88,[1]Tables!$I$5:$J$223,2, FALSE))</f>
        <v>0</v>
      </c>
      <c r="H88" s="73">
        <v>230</v>
      </c>
      <c r="I88" s="74">
        <f>IF(H88&gt;230,"0",VLOOKUP(H88,[1]Tables!$M$5:$N$245,2,FALSE))</f>
        <v>0</v>
      </c>
      <c r="J88" s="92">
        <f t="shared" si="1"/>
        <v>0</v>
      </c>
      <c r="K88" s="14">
        <f>SUM(J85:J88)</f>
        <v>0</v>
      </c>
      <c r="L88" s="96"/>
      <c r="M88" s="231"/>
    </row>
    <row r="89" spans="1:13">
      <c r="A89" s="211">
        <v>85</v>
      </c>
      <c r="B89" s="191" t="s">
        <v>100</v>
      </c>
      <c r="C89" s="67" t="s">
        <v>164</v>
      </c>
      <c r="D89" s="6">
        <v>9</v>
      </c>
      <c r="E89" s="78">
        <f>IF(D89&lt;1,"0",VLOOKUP(D89,[1]Tables!$B$5:$C$54,2,FALSE))</f>
        <v>45</v>
      </c>
      <c r="F89" s="6">
        <v>53</v>
      </c>
      <c r="G89" s="133">
        <f>IF(F89&lt;1,"0", VLOOKUP(F89,[1]Tables!$I$5:$J$223,2, FALSE))</f>
        <v>53</v>
      </c>
      <c r="H89" s="297">
        <v>138</v>
      </c>
      <c r="I89" s="69">
        <f>IF(H89&gt;230,"0",VLOOKUP(H89,[1]Tables!$M$5:$N$245,2,FALSE))</f>
        <v>226</v>
      </c>
      <c r="J89" s="93">
        <f t="shared" si="1"/>
        <v>324</v>
      </c>
      <c r="K89" s="14"/>
      <c r="L89" s="3"/>
      <c r="M89" s="139"/>
    </row>
    <row r="90" spans="1:13">
      <c r="A90" s="212">
        <v>86</v>
      </c>
      <c r="B90" s="192" t="s">
        <v>100</v>
      </c>
      <c r="C90" s="14" t="s">
        <v>190</v>
      </c>
      <c r="D90" s="20">
        <v>3</v>
      </c>
      <c r="E90" s="71">
        <f>IF(D90&lt;1,"0",VLOOKUP(D90,[1]Tables!$B$5:$C$54,2,FALSE))</f>
        <v>15</v>
      </c>
      <c r="F90" s="20">
        <v>81</v>
      </c>
      <c r="G90" s="131">
        <f>IF(F90&lt;1,"0", VLOOKUP(F90,[1]Tables!$I$5:$J$223,2, FALSE))</f>
        <v>103</v>
      </c>
      <c r="H90" s="20">
        <v>190</v>
      </c>
      <c r="I90" s="71">
        <f>IF(H90&gt;230,"0",VLOOKUP(H90,[1]Tables!$M$5:$N$245,2,FALSE))</f>
        <v>80</v>
      </c>
      <c r="J90" s="91">
        <f t="shared" si="1"/>
        <v>198</v>
      </c>
      <c r="K90" s="14"/>
      <c r="L90" s="3"/>
      <c r="M90" s="139"/>
    </row>
    <row r="91" spans="1:13" ht="16" thickBot="1">
      <c r="A91" s="212">
        <v>87</v>
      </c>
      <c r="B91" s="192" t="s">
        <v>100</v>
      </c>
      <c r="C91" s="14" t="s">
        <v>191</v>
      </c>
      <c r="D91" s="20">
        <v>12</v>
      </c>
      <c r="E91" s="71">
        <f>IF(D91&lt;1,"0",VLOOKUP(D91,[1]Tables!$B$5:$C$54,2,FALSE))</f>
        <v>60</v>
      </c>
      <c r="F91" s="20">
        <v>39</v>
      </c>
      <c r="G91" s="131">
        <f>IF(F91&lt;1,"0", VLOOKUP(F91,[1]Tables!$I$5:$J$223,2, FALSE))</f>
        <v>39</v>
      </c>
      <c r="H91" s="20">
        <v>198</v>
      </c>
      <c r="I91" s="71">
        <f>IF(H91&gt;230,"0",VLOOKUP(H91,[1]Tables!$M$5:$N$245,2,FALSE))</f>
        <v>64</v>
      </c>
      <c r="J91" s="91">
        <f t="shared" si="1"/>
        <v>163</v>
      </c>
      <c r="K91" s="14"/>
      <c r="L91" s="3"/>
      <c r="M91" s="139"/>
    </row>
    <row r="92" spans="1:13" ht="16" thickBot="1">
      <c r="A92" s="213">
        <v>88</v>
      </c>
      <c r="B92" s="193" t="s">
        <v>100</v>
      </c>
      <c r="C92" s="30" t="s">
        <v>192</v>
      </c>
      <c r="D92" s="73">
        <v>10</v>
      </c>
      <c r="E92" s="74">
        <f>IF(D92&lt;1,"0",VLOOKUP(D92,[1]Tables!$B$5:$C$54,2,FALSE))</f>
        <v>50</v>
      </c>
      <c r="F92" s="73">
        <v>98</v>
      </c>
      <c r="G92" s="183">
        <f>IF(F92&lt;1,"0", VLOOKUP(F92,[1]Tables!$I$5:$J$223,2, FALSE))</f>
        <v>154</v>
      </c>
      <c r="H92" s="73">
        <v>159</v>
      </c>
      <c r="I92" s="74">
        <f>IF(H92&gt;230,"0",VLOOKUP(H92,[1]Tables!$M$5:$N$245,2,FALSE))</f>
        <v>163</v>
      </c>
      <c r="J92" s="92">
        <f t="shared" si="1"/>
        <v>367</v>
      </c>
      <c r="K92" s="14">
        <f>SUM(J89:J92)</f>
        <v>1052</v>
      </c>
      <c r="L92" s="96">
        <v>3</v>
      </c>
      <c r="M92" s="231">
        <v>11</v>
      </c>
    </row>
    <row r="93" spans="1:13">
      <c r="A93" s="66">
        <v>89</v>
      </c>
      <c r="B93" s="191" t="s">
        <v>60</v>
      </c>
      <c r="C93" s="67" t="s">
        <v>193</v>
      </c>
      <c r="D93" s="6">
        <v>4</v>
      </c>
      <c r="E93" s="78">
        <f>IF(D93&lt;1,"0",VLOOKUP(D93,[1]Tables!$B$5:$C$54,2,FALSE))</f>
        <v>20</v>
      </c>
      <c r="F93" s="6">
        <v>64</v>
      </c>
      <c r="G93" s="133">
        <f>IF(F93&lt;1,"0", VLOOKUP(F93,[1]Tables!$I$5:$J$223,2, FALSE))</f>
        <v>68</v>
      </c>
      <c r="H93" s="68">
        <v>198</v>
      </c>
      <c r="I93" s="69">
        <f>IF(H93&gt;230,"0",VLOOKUP(H93,[1]Tables!$M$5:$N$245,2,FALSE))</f>
        <v>64</v>
      </c>
      <c r="J93" s="93">
        <f t="shared" si="1"/>
        <v>152</v>
      </c>
      <c r="K93" s="14"/>
      <c r="L93" s="3"/>
      <c r="M93" s="139"/>
    </row>
    <row r="94" spans="1:13">
      <c r="A94" s="27">
        <v>90</v>
      </c>
      <c r="B94" s="192" t="s">
        <v>60</v>
      </c>
      <c r="C94" s="14" t="s">
        <v>167</v>
      </c>
      <c r="D94" s="20">
        <v>9</v>
      </c>
      <c r="E94" s="71">
        <f>IF(D94&lt;1,"0",VLOOKUP(D94,[1]Tables!$B$5:$C$54,2,FALSE))</f>
        <v>45</v>
      </c>
      <c r="F94" s="20">
        <v>75</v>
      </c>
      <c r="G94" s="131">
        <f>IF(F94&lt;1,"0", VLOOKUP(F94,[1]Tables!$I$5:$J$223,2, FALSE))</f>
        <v>90</v>
      </c>
      <c r="H94" s="299">
        <v>156</v>
      </c>
      <c r="I94" s="71">
        <f>IF(H94&gt;230,"0",VLOOKUP(H94,[1]Tables!$M$5:$N$245,2,FALSE))</f>
        <v>172</v>
      </c>
      <c r="J94" s="91">
        <f t="shared" si="1"/>
        <v>307</v>
      </c>
      <c r="K94" s="14"/>
      <c r="L94" s="3"/>
      <c r="M94" s="139"/>
    </row>
    <row r="95" spans="1:13" ht="16" thickBot="1">
      <c r="A95" s="27">
        <v>91</v>
      </c>
      <c r="B95" s="192" t="s">
        <v>60</v>
      </c>
      <c r="C95" s="14" t="s">
        <v>194</v>
      </c>
      <c r="D95" s="20">
        <v>6</v>
      </c>
      <c r="E95" s="71">
        <f>IF(D95&lt;1,"0",VLOOKUP(D95,[1]Tables!$B$5:$C$54,2,FALSE))</f>
        <v>30</v>
      </c>
      <c r="F95" s="20">
        <v>64</v>
      </c>
      <c r="G95" s="131">
        <f>IF(F95&lt;1,"0", VLOOKUP(F95,[1]Tables!$I$5:$J$223,2, FALSE))</f>
        <v>68</v>
      </c>
      <c r="H95" s="20">
        <v>223</v>
      </c>
      <c r="I95" s="71">
        <f>IF(H95&gt;230,"0",VLOOKUP(H95,[1]Tables!$M$5:$N$245,2,FALSE))</f>
        <v>14</v>
      </c>
      <c r="J95" s="91">
        <f t="shared" si="1"/>
        <v>112</v>
      </c>
      <c r="K95" s="14"/>
      <c r="L95" s="3"/>
      <c r="M95" s="139"/>
    </row>
    <row r="96" spans="1:13" ht="16" thickBot="1">
      <c r="A96" s="29">
        <v>92</v>
      </c>
      <c r="B96" s="193" t="s">
        <v>60</v>
      </c>
      <c r="C96" s="30" t="s">
        <v>195</v>
      </c>
      <c r="D96" s="73">
        <v>6</v>
      </c>
      <c r="E96" s="74">
        <f>IF(D96&lt;1,"0",VLOOKUP(D96,[1]Tables!$B$5:$C$54,2,FALSE))</f>
        <v>30</v>
      </c>
      <c r="F96" s="73">
        <v>43</v>
      </c>
      <c r="G96" s="183">
        <f>IF(F96&lt;1,"0", VLOOKUP(F96,[1]Tables!$I$5:$J$223,2, FALSE))</f>
        <v>43</v>
      </c>
      <c r="H96" s="73">
        <v>159</v>
      </c>
      <c r="I96" s="74">
        <f>IF(H96&gt;230,"0",VLOOKUP(H96,[1]Tables!$M$5:$N$245,2,FALSE))</f>
        <v>163</v>
      </c>
      <c r="J96" s="92">
        <f t="shared" si="1"/>
        <v>236</v>
      </c>
      <c r="K96" s="14">
        <f>SUM(J93:J96)</f>
        <v>807</v>
      </c>
      <c r="L96" s="96">
        <v>6</v>
      </c>
      <c r="M96" s="231">
        <v>5</v>
      </c>
    </row>
    <row r="97" spans="1:13">
      <c r="A97" s="66">
        <v>93</v>
      </c>
      <c r="B97" s="197" t="s">
        <v>61</v>
      </c>
      <c r="C97" s="77" t="s">
        <v>196</v>
      </c>
      <c r="D97" s="301">
        <v>19</v>
      </c>
      <c r="E97" s="78">
        <f>IF(D97&lt;1,"0",VLOOKUP(D97,[1]Tables!$B$5:$C$54,2,FALSE))</f>
        <v>95</v>
      </c>
      <c r="F97" s="6">
        <v>78</v>
      </c>
      <c r="G97" s="133">
        <f>IF(F97&lt;1,"0", VLOOKUP(F97,[1]Tables!$I$5:$J$223,2, FALSE))</f>
        <v>96</v>
      </c>
      <c r="H97" s="68">
        <v>175</v>
      </c>
      <c r="I97" s="69">
        <f>IF(H97&gt;230,"0",VLOOKUP(H97,[1]Tables!$M$5:$N$245,2,FALSE))</f>
        <v>115</v>
      </c>
      <c r="J97" s="93">
        <f t="shared" si="1"/>
        <v>306</v>
      </c>
      <c r="K97" s="14"/>
      <c r="L97" s="3"/>
      <c r="M97" s="139"/>
    </row>
    <row r="98" spans="1:13">
      <c r="A98" s="27">
        <v>94</v>
      </c>
      <c r="B98" s="192" t="s">
        <v>61</v>
      </c>
      <c r="C98" s="14" t="s">
        <v>197</v>
      </c>
      <c r="D98" s="20">
        <v>9</v>
      </c>
      <c r="E98" s="71">
        <f>IF(D98&lt;1,"0",VLOOKUP(D98,[1]Tables!$B$5:$C$54,2,FALSE))</f>
        <v>45</v>
      </c>
      <c r="F98" s="20">
        <v>59</v>
      </c>
      <c r="G98" s="131">
        <f>IF(F98&lt;1,"0", VLOOKUP(F98,[1]Tables!$I$5:$J$223,2, FALSE))</f>
        <v>59</v>
      </c>
      <c r="H98" s="20">
        <v>174</v>
      </c>
      <c r="I98" s="71">
        <f>IF(H98&gt;230,"0",VLOOKUP(H98,[1]Tables!$M$5:$N$245,2,FALSE))</f>
        <v>118</v>
      </c>
      <c r="J98" s="91">
        <f t="shared" si="1"/>
        <v>222</v>
      </c>
      <c r="K98" s="14"/>
      <c r="L98" s="3"/>
      <c r="M98" s="139"/>
    </row>
    <row r="99" spans="1:13" ht="16" thickBot="1">
      <c r="A99" s="27">
        <v>95</v>
      </c>
      <c r="B99" s="192" t="s">
        <v>61</v>
      </c>
      <c r="C99" s="14" t="s">
        <v>198</v>
      </c>
      <c r="D99" s="20">
        <v>6</v>
      </c>
      <c r="E99" s="71">
        <f>IF(D99&lt;1,"0",VLOOKUP(D99,[1]Tables!$B$5:$C$54,2,FALSE))</f>
        <v>30</v>
      </c>
      <c r="F99" s="20">
        <v>61</v>
      </c>
      <c r="G99" s="131">
        <f>IF(F99&lt;1,"0", VLOOKUP(F99,[1]Tables!$I$5:$J$223,2, FALSE))</f>
        <v>62</v>
      </c>
      <c r="H99" s="20">
        <v>201</v>
      </c>
      <c r="I99" s="71">
        <f>IF(H99&gt;230,"0",VLOOKUP(H99,[1]Tables!$M$5:$N$245,2,FALSE))</f>
        <v>58</v>
      </c>
      <c r="J99" s="91">
        <f t="shared" si="1"/>
        <v>150</v>
      </c>
      <c r="K99" s="14"/>
      <c r="L99" s="3"/>
      <c r="M99" s="139"/>
    </row>
    <row r="100" spans="1:13" ht="16" thickBot="1">
      <c r="A100" s="29">
        <v>96</v>
      </c>
      <c r="B100" s="193" t="s">
        <v>61</v>
      </c>
      <c r="C100" s="30" t="s">
        <v>199</v>
      </c>
      <c r="D100" s="73">
        <v>11</v>
      </c>
      <c r="E100" s="74">
        <f>IF(D100&lt;1,"0",VLOOKUP(D100,[1]Tables!$B$5:$C$54,2,FALSE))</f>
        <v>55</v>
      </c>
      <c r="F100" s="73">
        <v>43</v>
      </c>
      <c r="G100" s="183">
        <f>IF(F100&lt;1,"0", VLOOKUP(F100,[1]Tables!$I$5:$J$223,2, FALSE))</f>
        <v>43</v>
      </c>
      <c r="H100" s="73">
        <v>193</v>
      </c>
      <c r="I100" s="74">
        <f>IF(H100&gt;230,"0",VLOOKUP(H100,[1]Tables!$M$5:$N$245,2,FALSE))</f>
        <v>74</v>
      </c>
      <c r="J100" s="92">
        <f t="shared" si="1"/>
        <v>172</v>
      </c>
      <c r="K100" s="14">
        <f>SUM(J97:J100)</f>
        <v>850</v>
      </c>
      <c r="L100" s="98">
        <v>5</v>
      </c>
      <c r="M100" s="232">
        <v>7</v>
      </c>
    </row>
    <row r="101" spans="1:13">
      <c r="A101" s="76">
        <v>97</v>
      </c>
      <c r="B101" s="197" t="s">
        <v>101</v>
      </c>
      <c r="C101" s="77" t="s">
        <v>200</v>
      </c>
      <c r="D101" s="301">
        <v>20</v>
      </c>
      <c r="E101" s="78">
        <f>IF(D101&lt;1,"0",VLOOKUP(D101,[1]Tables!$B$5:$C$54,2,FALSE))</f>
        <v>100</v>
      </c>
      <c r="F101" s="301">
        <v>127</v>
      </c>
      <c r="G101" s="133">
        <f>IF(F101&lt;1,"0", VLOOKUP(F101,[1]Tables!$I$5:$J$223,2, FALSE))</f>
        <v>241</v>
      </c>
      <c r="H101" s="68">
        <v>163</v>
      </c>
      <c r="I101" s="78">
        <f>IF(H101&gt;230,"0",VLOOKUP(H101,[1]Tables!$M$5:$N$245,2,FALSE))</f>
        <v>151</v>
      </c>
      <c r="J101" s="311">
        <f t="shared" si="1"/>
        <v>492</v>
      </c>
      <c r="K101" s="14"/>
      <c r="L101" s="3"/>
      <c r="M101" s="139"/>
    </row>
    <row r="102" spans="1:13">
      <c r="A102" s="27">
        <v>98</v>
      </c>
      <c r="B102" s="192" t="s">
        <v>101</v>
      </c>
      <c r="C102" s="14" t="s">
        <v>201</v>
      </c>
      <c r="D102" s="20">
        <v>12</v>
      </c>
      <c r="E102" s="71">
        <f>IF(D102&lt;1,"0",VLOOKUP(D102,[1]Tables!$B$5:$C$54,2,FALSE))</f>
        <v>60</v>
      </c>
      <c r="F102" s="20">
        <v>82</v>
      </c>
      <c r="G102" s="131">
        <f>IF(F102&lt;1,"0", VLOOKUP(F102,[1]Tables!$I$5:$J$223,2, FALSE))</f>
        <v>106</v>
      </c>
      <c r="H102" s="20">
        <v>177</v>
      </c>
      <c r="I102" s="71">
        <f>IF(H102&gt;230,"0",VLOOKUP(H102,[1]Tables!$M$5:$N$245,2,FALSE))</f>
        <v>109</v>
      </c>
      <c r="J102" s="91">
        <f t="shared" si="1"/>
        <v>275</v>
      </c>
      <c r="K102" s="14"/>
      <c r="L102" s="3"/>
      <c r="M102" s="139"/>
    </row>
    <row r="103" spans="1:13" ht="16" thickBot="1">
      <c r="A103" s="27">
        <v>99</v>
      </c>
      <c r="B103" s="192" t="s">
        <v>101</v>
      </c>
      <c r="C103" s="14" t="s">
        <v>202</v>
      </c>
      <c r="D103" s="20">
        <v>9</v>
      </c>
      <c r="E103" s="71">
        <f>IF(D103&lt;1,"0",VLOOKUP(D103,[1]Tables!$B$5:$C$54,2,FALSE))</f>
        <v>45</v>
      </c>
      <c r="F103" s="20">
        <v>81</v>
      </c>
      <c r="G103" s="131">
        <f>IF(F103&lt;1,"0", VLOOKUP(F103,[1]Tables!$I$5:$J$223,2, FALSE))</f>
        <v>103</v>
      </c>
      <c r="H103" s="20">
        <v>201</v>
      </c>
      <c r="I103" s="71">
        <f>IF(H103&gt;230,"0",VLOOKUP(H103,[1]Tables!$M$5:$N$245,2,FALSE))</f>
        <v>58</v>
      </c>
      <c r="J103" s="91">
        <f t="shared" si="1"/>
        <v>206</v>
      </c>
      <c r="K103" s="14"/>
      <c r="L103" s="3"/>
      <c r="M103" s="139"/>
    </row>
    <row r="104" spans="1:13" ht="16" thickBot="1">
      <c r="A104" s="29">
        <v>100</v>
      </c>
      <c r="B104" s="193" t="s">
        <v>101</v>
      </c>
      <c r="C104" s="30" t="s">
        <v>203</v>
      </c>
      <c r="D104" s="73">
        <v>10</v>
      </c>
      <c r="E104" s="74">
        <f>IF(D104&lt;1,"0",VLOOKUP(D104,[1]Tables!$B$5:$C$54,2,FALSE))</f>
        <v>50</v>
      </c>
      <c r="F104" s="73">
        <v>95</v>
      </c>
      <c r="G104" s="183">
        <f>IF(F104&lt;1,"0", VLOOKUP(F104,[1]Tables!$I$5:$J$223,2, FALSE))</f>
        <v>145</v>
      </c>
      <c r="H104" s="73">
        <v>162</v>
      </c>
      <c r="I104" s="74">
        <f>IF(H104&gt;230,"0",VLOOKUP(H104,[1]Tables!$M$5:$N$245,2,FALSE))</f>
        <v>154</v>
      </c>
      <c r="J104" s="92">
        <f t="shared" si="1"/>
        <v>349</v>
      </c>
      <c r="K104" s="14">
        <f>SUM(J101:J104)</f>
        <v>1322</v>
      </c>
      <c r="L104" s="98">
        <v>1</v>
      </c>
      <c r="M104" s="232">
        <v>15</v>
      </c>
    </row>
    <row r="105" spans="1:13">
      <c r="A105" s="76">
        <v>101</v>
      </c>
      <c r="B105" s="197" t="s">
        <v>102</v>
      </c>
      <c r="C105" s="77"/>
      <c r="D105" s="6"/>
      <c r="E105" s="78" t="str">
        <f>IF(D105&lt;1,"0",VLOOKUP(D105,[1]Tables!$B$5:$C$54,2,FALSE))</f>
        <v>0</v>
      </c>
      <c r="F105" s="6"/>
      <c r="G105" s="133" t="str">
        <f>IF(F105&lt;1,"0", VLOOKUP(F105,[1]Tables!$I$5:$J$223,2, FALSE))</f>
        <v>0</v>
      </c>
      <c r="H105" s="68">
        <v>230</v>
      </c>
      <c r="I105" s="78">
        <f>IF(H105&gt;230,"0",VLOOKUP(H105,[1]Tables!$M$5:$N$245,2,FALSE))</f>
        <v>0</v>
      </c>
      <c r="J105" s="60">
        <f t="shared" si="1"/>
        <v>0</v>
      </c>
      <c r="K105" s="14"/>
      <c r="L105" s="3"/>
      <c r="M105" s="139"/>
    </row>
    <row r="106" spans="1:13">
      <c r="A106" s="27">
        <v>102</v>
      </c>
      <c r="B106" s="192" t="s">
        <v>102</v>
      </c>
      <c r="C106" s="14"/>
      <c r="D106" s="20"/>
      <c r="E106" s="71" t="str">
        <f>IF(D106&lt;1,"0",VLOOKUP(D106,[1]Tables!$B$5:$C$54,2,FALSE))</f>
        <v>0</v>
      </c>
      <c r="F106" s="20"/>
      <c r="G106" s="131" t="str">
        <f>IF(F106&lt;1,"0", VLOOKUP(F106,[1]Tables!$I$5:$J$223,2, FALSE))</f>
        <v>0</v>
      </c>
      <c r="H106" s="20">
        <v>230</v>
      </c>
      <c r="I106" s="71">
        <f>IF(H106&gt;230,"0",VLOOKUP(H106,[1]Tables!$M$5:$N$245,2,FALSE))</f>
        <v>0</v>
      </c>
      <c r="J106" s="91">
        <f t="shared" si="1"/>
        <v>0</v>
      </c>
      <c r="K106" s="14"/>
      <c r="L106" s="3"/>
      <c r="M106" s="139"/>
    </row>
    <row r="107" spans="1:13" ht="16" thickBot="1">
      <c r="A107" s="27">
        <v>103</v>
      </c>
      <c r="B107" s="192" t="s">
        <v>102</v>
      </c>
      <c r="C107" s="14"/>
      <c r="D107" s="20"/>
      <c r="E107" s="71" t="str">
        <f>IF(D107&lt;1,"0",VLOOKUP(D107,[1]Tables!$B$5:$C$54,2,FALSE))</f>
        <v>0</v>
      </c>
      <c r="F107" s="20"/>
      <c r="G107" s="131" t="str">
        <f>IF(F107&lt;1,"0", VLOOKUP(F107,[1]Tables!$I$5:$J$223,2, FALSE))</f>
        <v>0</v>
      </c>
      <c r="H107" s="20">
        <v>230</v>
      </c>
      <c r="I107" s="71">
        <f>IF(H107&gt;230,"0",VLOOKUP(H107,[1]Tables!$M$5:$N$245,2,FALSE))</f>
        <v>0</v>
      </c>
      <c r="J107" s="91">
        <f t="shared" si="1"/>
        <v>0</v>
      </c>
      <c r="K107" s="14"/>
      <c r="L107" s="3"/>
      <c r="M107" s="139"/>
    </row>
    <row r="108" spans="1:13" ht="16" thickBot="1">
      <c r="A108" s="29">
        <v>104</v>
      </c>
      <c r="B108" s="193" t="s">
        <v>102</v>
      </c>
      <c r="C108" s="30"/>
      <c r="D108" s="73"/>
      <c r="E108" s="74" t="str">
        <f>IF(D108&lt;1,"0",VLOOKUP(D108,[1]Tables!$B$5:$C$54,2,FALSE))</f>
        <v>0</v>
      </c>
      <c r="F108" s="73"/>
      <c r="G108" s="132" t="str">
        <f>IF(F108&lt;1,"0", VLOOKUP(F108,[1]Tables!$I$5:$J$223,2, FALSE))</f>
        <v>0</v>
      </c>
      <c r="H108" s="73">
        <v>230</v>
      </c>
      <c r="I108" s="74">
        <f>IF(H108&gt;230,"0",VLOOKUP(H108,[1]Tables!$M$5:$N$245,2,FALSE))</f>
        <v>0</v>
      </c>
      <c r="J108" s="92">
        <f t="shared" si="1"/>
        <v>0</v>
      </c>
      <c r="K108" s="14">
        <f>SUM(J105:J108)</f>
        <v>0</v>
      </c>
      <c r="L108" s="98"/>
      <c r="M108" s="232"/>
    </row>
    <row r="109" spans="1:13">
      <c r="M109" s="56"/>
    </row>
    <row r="110" spans="1:13">
      <c r="C110" s="120"/>
    </row>
    <row r="111" spans="1:13" ht="18">
      <c r="A111" s="118" t="s">
        <v>71</v>
      </c>
      <c r="B111" s="134" t="s">
        <v>13</v>
      </c>
      <c r="C111" s="299" t="s">
        <v>23</v>
      </c>
    </row>
    <row r="112" spans="1:13" ht="18">
      <c r="A112" s="118" t="s">
        <v>73</v>
      </c>
      <c r="B112" s="134" t="s">
        <v>279</v>
      </c>
      <c r="C112" s="20">
        <v>2749</v>
      </c>
    </row>
    <row r="113" spans="1:3" ht="18">
      <c r="A113" s="118" t="s">
        <v>69</v>
      </c>
      <c r="B113" s="134" t="s">
        <v>6</v>
      </c>
      <c r="C113" s="20">
        <v>2345</v>
      </c>
    </row>
    <row r="114" spans="1:3" ht="18">
      <c r="A114" s="118" t="s">
        <v>70</v>
      </c>
      <c r="B114" s="14" t="s">
        <v>204</v>
      </c>
      <c r="C114" s="20">
        <v>1993</v>
      </c>
    </row>
    <row r="115" spans="1:3">
      <c r="A115" s="256"/>
      <c r="B115" s="84"/>
      <c r="C115" s="256"/>
    </row>
    <row r="116" spans="1:3" ht="18">
      <c r="A116" s="135" t="s">
        <v>72</v>
      </c>
      <c r="B116" s="136" t="s">
        <v>13</v>
      </c>
      <c r="C116" s="120" t="s">
        <v>23</v>
      </c>
    </row>
    <row r="117" spans="1:3" ht="18">
      <c r="A117" s="118" t="s">
        <v>73</v>
      </c>
      <c r="B117" s="134" t="s">
        <v>101</v>
      </c>
      <c r="C117" s="20">
        <v>1322</v>
      </c>
    </row>
    <row r="118" spans="1:3" ht="18">
      <c r="A118" s="118" t="s">
        <v>74</v>
      </c>
      <c r="B118" s="134" t="s">
        <v>87</v>
      </c>
      <c r="C118" s="20">
        <v>1313</v>
      </c>
    </row>
    <row r="119" spans="1:3" ht="18">
      <c r="A119" s="118" t="s">
        <v>70</v>
      </c>
      <c r="B119" s="134" t="s">
        <v>100</v>
      </c>
      <c r="C119" s="20">
        <v>1052</v>
      </c>
    </row>
    <row r="120" spans="1:3" ht="18">
      <c r="A120" s="118"/>
      <c r="B120" s="20"/>
      <c r="C120" s="20"/>
    </row>
  </sheetData>
  <mergeCells count="1">
    <mergeCell ref="B2:J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0"/>
  <sheetViews>
    <sheetView workbookViewId="0">
      <pane xSplit="2" ySplit="4" topLeftCell="C32" activePane="bottomRight" state="frozen"/>
      <selection pane="topRight" activeCell="C1" sqref="C1"/>
      <selection pane="bottomLeft" activeCell="A5" sqref="A5"/>
      <selection pane="bottomRight" activeCell="O43" sqref="O43:R53"/>
    </sheetView>
  </sheetViews>
  <sheetFormatPr baseColWidth="10" defaultColWidth="8.83203125" defaultRowHeight="15" x14ac:dyDescent="0"/>
  <cols>
    <col min="2" max="2" width="18.33203125" customWidth="1"/>
    <col min="3" max="3" width="16.83203125" customWidth="1"/>
    <col min="4" max="4" width="9.6640625" style="255" bestFit="1" customWidth="1"/>
    <col min="5" max="7" width="8.83203125" style="255"/>
    <col min="8" max="8" width="9.6640625" style="255" bestFit="1" customWidth="1"/>
    <col min="9" max="10" width="8.83203125" style="255"/>
    <col min="13" max="13" width="16.5" customWidth="1"/>
    <col min="15" max="15" width="8.83203125" style="255"/>
    <col min="16" max="16" width="23.33203125" style="255" customWidth="1"/>
    <col min="17" max="17" width="16" style="255" customWidth="1"/>
    <col min="18" max="18" width="10.5" style="255" customWidth="1"/>
  </cols>
  <sheetData>
    <row r="2" spans="1:18" ht="18">
      <c r="B2" s="332" t="s">
        <v>57</v>
      </c>
      <c r="C2" s="332"/>
      <c r="D2" s="332"/>
      <c r="E2" s="332"/>
      <c r="F2" s="332"/>
      <c r="G2" s="332"/>
      <c r="H2" s="332"/>
      <c r="I2" s="332"/>
      <c r="J2" s="332"/>
    </row>
    <row r="3" spans="1:18" ht="16" thickBot="1">
      <c r="D3" s="255" t="s">
        <v>45</v>
      </c>
      <c r="H3" s="255" t="s">
        <v>45</v>
      </c>
      <c r="K3" s="255" t="s">
        <v>65</v>
      </c>
    </row>
    <row r="4" spans="1:18" ht="16" thickBot="1">
      <c r="A4" s="24" t="s">
        <v>46</v>
      </c>
      <c r="B4" s="49" t="s">
        <v>13</v>
      </c>
      <c r="C4" s="49" t="s">
        <v>47</v>
      </c>
      <c r="D4" s="234" t="s">
        <v>49</v>
      </c>
      <c r="E4" s="50" t="s">
        <v>23</v>
      </c>
      <c r="F4" s="49" t="s">
        <v>48</v>
      </c>
      <c r="G4" s="235" t="s">
        <v>23</v>
      </c>
      <c r="H4" s="49" t="s">
        <v>27</v>
      </c>
      <c r="I4" s="50" t="s">
        <v>23</v>
      </c>
      <c r="J4" s="51" t="s">
        <v>18</v>
      </c>
      <c r="K4" s="94" t="s">
        <v>18</v>
      </c>
      <c r="L4" s="90" t="s">
        <v>19</v>
      </c>
      <c r="M4" s="90" t="s">
        <v>66</v>
      </c>
    </row>
    <row r="5" spans="1:18" ht="18">
      <c r="A5" s="214">
        <v>1</v>
      </c>
      <c r="B5" s="203" t="s">
        <v>88</v>
      </c>
      <c r="C5" s="215"/>
      <c r="D5" s="184"/>
      <c r="E5" s="128" t="str">
        <f>IF(D5&lt;1,"0",VLOOKUP(D5,[1]Tables!$F$5:$G$244,2,FALSE))</f>
        <v>0</v>
      </c>
      <c r="F5" s="68"/>
      <c r="G5" s="133" t="str">
        <f>IF(F5&lt;1,"0", VLOOKUP(F5,[1]Tables!$I$5:$J$223,2, FALSE))</f>
        <v>0</v>
      </c>
      <c r="H5" s="184">
        <v>261</v>
      </c>
      <c r="I5" s="69">
        <f>IF(H5&gt;261,"0",VLOOKUP(H5,[1]Tables!$Q$5:$R$275,2,FALSE))</f>
        <v>0</v>
      </c>
      <c r="J5" s="70">
        <f>I5+G5+E5</f>
        <v>0</v>
      </c>
      <c r="K5" s="14"/>
      <c r="L5" s="3"/>
      <c r="M5" s="139"/>
      <c r="O5" s="254" t="s">
        <v>75</v>
      </c>
      <c r="P5" s="121"/>
      <c r="Q5" s="121"/>
      <c r="R5" s="121"/>
    </row>
    <row r="6" spans="1:18" ht="18">
      <c r="A6" s="216">
        <v>2</v>
      </c>
      <c r="B6" s="206" t="s">
        <v>88</v>
      </c>
      <c r="C6" s="217"/>
      <c r="D6" s="58"/>
      <c r="E6" s="126" t="str">
        <f>IF(D6&lt;1,"0",VLOOKUP(D6,[1]Tables!$F$5:$G$244,2,FALSE))</f>
        <v>0</v>
      </c>
      <c r="F6" s="20"/>
      <c r="G6" s="131" t="str">
        <f>IF(F6&lt;1,"0", VLOOKUP(F6,[1]Tables!$I$5:$J$223,2, FALSE))</f>
        <v>0</v>
      </c>
      <c r="H6" s="20">
        <v>261</v>
      </c>
      <c r="I6" s="71">
        <f>IF(H6&gt;261,"0",VLOOKUP(H6,[1]Tables!$Q$5:$R$275,2,FALSE))</f>
        <v>0</v>
      </c>
      <c r="J6" s="72">
        <f t="shared" ref="J6:J69" si="0">I6+G6+E6</f>
        <v>0</v>
      </c>
      <c r="K6" s="14"/>
      <c r="L6" s="3"/>
      <c r="M6" s="139"/>
      <c r="O6" s="118" t="s">
        <v>71</v>
      </c>
      <c r="P6" s="122" t="s">
        <v>76</v>
      </c>
      <c r="Q6" s="122" t="s">
        <v>77</v>
      </c>
      <c r="R6" s="118" t="s">
        <v>80</v>
      </c>
    </row>
    <row r="7" spans="1:18" ht="19" thickBot="1">
      <c r="A7" s="216">
        <v>3</v>
      </c>
      <c r="B7" s="206" t="s">
        <v>88</v>
      </c>
      <c r="C7" s="217"/>
      <c r="D7" s="58"/>
      <c r="E7" s="126" t="str">
        <f>IF(D7&lt;1,"0",VLOOKUP(D7,[1]Tables!$F$5:$G$244,2,FALSE))</f>
        <v>0</v>
      </c>
      <c r="F7" s="20"/>
      <c r="G7" s="131" t="str">
        <f>IF(F7&lt;1,"0", VLOOKUP(F7,[1]Tables!$I$5:$J$223,2, FALSE))</f>
        <v>0</v>
      </c>
      <c r="H7" s="20">
        <v>261</v>
      </c>
      <c r="I7" s="71">
        <f>IF(H7&gt;261,"0",VLOOKUP(H7,[1]Tables!$Q$5:$R$275,2,FALSE))</f>
        <v>0</v>
      </c>
      <c r="J7" s="72">
        <f t="shared" si="0"/>
        <v>0</v>
      </c>
      <c r="K7" s="14"/>
      <c r="L7" s="3"/>
      <c r="M7" s="139"/>
      <c r="O7" s="118" t="s">
        <v>73</v>
      </c>
      <c r="P7" s="122" t="s">
        <v>205</v>
      </c>
      <c r="Q7" s="122" t="s">
        <v>6</v>
      </c>
      <c r="R7" s="298">
        <v>9.5138888888888884E-2</v>
      </c>
    </row>
    <row r="8" spans="1:18" ht="19" thickBot="1">
      <c r="A8" s="218">
        <v>4</v>
      </c>
      <c r="B8" s="208" t="s">
        <v>88</v>
      </c>
      <c r="C8" s="219"/>
      <c r="D8" s="233"/>
      <c r="E8" s="129" t="str">
        <f>IF(D8&lt;1,"0",VLOOKUP(D8,[1]Tables!$F$5:$G$244,2,FALSE))</f>
        <v>0</v>
      </c>
      <c r="F8" s="73"/>
      <c r="G8" s="74" t="str">
        <f>IF(F8&lt;1,"0", VLOOKUP(F8,[1]Tables!$I$5:$J$223,2, FALSE))</f>
        <v>0</v>
      </c>
      <c r="H8" s="73">
        <v>261</v>
      </c>
      <c r="I8" s="74">
        <f>IF(H8&gt;261,"0",VLOOKUP(H8,[1]Tables!$Q$5:$R$275,2,FALSE))</f>
        <v>0</v>
      </c>
      <c r="J8" s="75">
        <f t="shared" si="0"/>
        <v>0</v>
      </c>
      <c r="K8" s="14">
        <f>SUM(J5:J8)</f>
        <v>0</v>
      </c>
      <c r="L8" s="96"/>
      <c r="M8" s="231"/>
      <c r="O8" s="118" t="s">
        <v>69</v>
      </c>
      <c r="P8" s="122" t="s">
        <v>206</v>
      </c>
      <c r="Q8" s="122" t="s">
        <v>62</v>
      </c>
      <c r="R8" s="298">
        <v>8.3333333333333329E-2</v>
      </c>
    </row>
    <row r="9" spans="1:18" ht="18">
      <c r="A9" s="99">
        <v>5</v>
      </c>
      <c r="B9" s="191" t="s">
        <v>10</v>
      </c>
      <c r="C9" s="87" t="s">
        <v>207</v>
      </c>
      <c r="D9" s="184">
        <v>46</v>
      </c>
      <c r="E9" s="130">
        <f>IF(D9&lt;1,"0",VLOOKUP(D9,[1]Tables!$F$5:$G$244,2,FALSE))</f>
        <v>52</v>
      </c>
      <c r="F9" s="68">
        <v>69</v>
      </c>
      <c r="G9" s="133">
        <f>IF(F9&lt;1,"0", VLOOKUP(F9,[1]Tables!$I$5:$J$223,2, FALSE))</f>
        <v>78</v>
      </c>
      <c r="H9" s="6">
        <v>307</v>
      </c>
      <c r="I9" s="78" t="str">
        <f>IF(H9&gt;261,"0",VLOOKUP(H9,[1]Tables!$Q$5:$R$275,2,FALSE))</f>
        <v>0</v>
      </c>
      <c r="J9" s="79">
        <f t="shared" si="0"/>
        <v>130</v>
      </c>
      <c r="K9" s="14"/>
      <c r="L9" s="3"/>
      <c r="M9" s="139"/>
      <c r="O9" s="118" t="s">
        <v>70</v>
      </c>
      <c r="P9" s="122" t="s">
        <v>208</v>
      </c>
      <c r="Q9" s="122" t="s">
        <v>119</v>
      </c>
      <c r="R9" s="298">
        <v>7.3611111111111113E-2</v>
      </c>
    </row>
    <row r="10" spans="1:18" ht="18">
      <c r="A10" s="100">
        <v>6</v>
      </c>
      <c r="B10" s="192" t="s">
        <v>10</v>
      </c>
      <c r="C10" s="85" t="s">
        <v>209</v>
      </c>
      <c r="D10" s="58">
        <v>51</v>
      </c>
      <c r="E10" s="126">
        <f>IF(D10&lt;1,"0",VLOOKUP(D10,[1]Tables!$F$5:$G$244,2,FALSE))</f>
        <v>62</v>
      </c>
      <c r="F10" s="20">
        <v>69</v>
      </c>
      <c r="G10" s="131">
        <f>IF(F10&lt;1,"0", VLOOKUP(F10,[1]Tables!$I$5:$J$223,2, FALSE))</f>
        <v>78</v>
      </c>
      <c r="H10" s="20">
        <v>233</v>
      </c>
      <c r="I10" s="71">
        <f>IF(H10&gt;261,"0",VLOOKUP(H10,[1]Tables!$Q$5:$R$275,2,FALSE))</f>
        <v>56</v>
      </c>
      <c r="J10" s="72">
        <f t="shared" si="0"/>
        <v>196</v>
      </c>
      <c r="K10" s="14"/>
      <c r="L10" s="3"/>
      <c r="M10" s="139"/>
      <c r="O10" s="119"/>
      <c r="P10" s="124"/>
      <c r="Q10" s="124"/>
      <c r="R10" s="124"/>
    </row>
    <row r="11" spans="1:18" ht="19" thickBot="1">
      <c r="A11" s="100">
        <v>7</v>
      </c>
      <c r="B11" s="192" t="s">
        <v>10</v>
      </c>
      <c r="C11" s="85" t="s">
        <v>210</v>
      </c>
      <c r="D11" s="236">
        <v>34</v>
      </c>
      <c r="E11" s="126">
        <f>IF(D11&lt;1,"0",VLOOKUP(D11,[1]Tables!$F$5:$G$244,2,FALSE))</f>
        <v>34</v>
      </c>
      <c r="F11" s="20">
        <v>47</v>
      </c>
      <c r="G11" s="131">
        <f>IF(F11&lt;1,"0", VLOOKUP(F11,[1]Tables!$I$5:$J$223,2, FALSE))</f>
        <v>47</v>
      </c>
      <c r="H11" s="20">
        <v>272</v>
      </c>
      <c r="I11" s="71" t="str">
        <f>IF(H11&gt;261,"0",VLOOKUP(H11,[1]Tables!$Q$5:$R$275,2,FALSE))</f>
        <v>0</v>
      </c>
      <c r="J11" s="72">
        <f t="shared" si="0"/>
        <v>81</v>
      </c>
      <c r="K11" s="14"/>
      <c r="L11" s="3"/>
      <c r="M11" s="139"/>
      <c r="O11" s="123" t="s">
        <v>75</v>
      </c>
      <c r="P11" s="125"/>
      <c r="Q11" s="125"/>
      <c r="R11" s="125"/>
    </row>
    <row r="12" spans="1:18" ht="19" thickBot="1">
      <c r="A12" s="101">
        <v>8</v>
      </c>
      <c r="B12" s="193" t="s">
        <v>10</v>
      </c>
      <c r="C12" s="95" t="s">
        <v>211</v>
      </c>
      <c r="D12" s="237">
        <v>24</v>
      </c>
      <c r="E12" s="127">
        <f>IF(D12&lt;1,"0",VLOOKUP(D12,[1]Tables!$F$5:$G$244,2,FALSE))</f>
        <v>24</v>
      </c>
      <c r="F12" s="73">
        <v>44</v>
      </c>
      <c r="G12" s="74">
        <f>IF(F12&lt;1,"0", VLOOKUP(F12,[1]Tables!$I$5:$J$223,2, FALSE))</f>
        <v>44</v>
      </c>
      <c r="H12" s="73">
        <v>273</v>
      </c>
      <c r="I12" s="80" t="str">
        <f>IF(H12&gt;261,"0",VLOOKUP(H12,[1]Tables!$Q$5:$R$275,2,FALSE))</f>
        <v>0</v>
      </c>
      <c r="J12" s="81">
        <f t="shared" si="0"/>
        <v>68</v>
      </c>
      <c r="K12" s="14">
        <f>SUM(J9:J12)</f>
        <v>475</v>
      </c>
      <c r="L12" s="96"/>
      <c r="M12" s="231"/>
      <c r="O12" s="118" t="s">
        <v>72</v>
      </c>
      <c r="P12" s="137" t="s">
        <v>76</v>
      </c>
      <c r="Q12" s="188" t="s">
        <v>77</v>
      </c>
      <c r="R12" s="122" t="s">
        <v>80</v>
      </c>
    </row>
    <row r="13" spans="1:18" ht="18">
      <c r="A13" s="99">
        <v>9</v>
      </c>
      <c r="B13" s="191" t="s">
        <v>85</v>
      </c>
      <c r="C13" s="103" t="s">
        <v>212</v>
      </c>
      <c r="D13" s="15">
        <v>32</v>
      </c>
      <c r="E13" s="128">
        <f>IF(D13&lt;1,"0",VLOOKUP(D13,[1]Tables!$F$5:$G$244,2,FALSE))</f>
        <v>32</v>
      </c>
      <c r="F13" s="68">
        <v>66</v>
      </c>
      <c r="G13" s="133">
        <f>IF(F13&lt;1,"0", VLOOKUP(F13,[1]Tables!$I$5:$J$223,2, FALSE))</f>
        <v>72</v>
      </c>
      <c r="H13" s="6">
        <v>211</v>
      </c>
      <c r="I13" s="69">
        <f>IF(H13&gt;261,"0",VLOOKUP(H13,[1]Tables!$Q$5:$R$275,2,FALSE))</f>
        <v>100</v>
      </c>
      <c r="J13" s="70">
        <f t="shared" si="0"/>
        <v>204</v>
      </c>
      <c r="K13" s="14"/>
      <c r="L13" s="3"/>
      <c r="M13" s="139"/>
      <c r="O13" s="118" t="s">
        <v>73</v>
      </c>
      <c r="P13" s="122" t="s">
        <v>213</v>
      </c>
      <c r="Q13" s="122" t="s">
        <v>101</v>
      </c>
      <c r="R13" s="298">
        <v>5.9027777777777783E-2</v>
      </c>
    </row>
    <row r="14" spans="1:18" ht="18">
      <c r="A14" s="100">
        <v>10</v>
      </c>
      <c r="B14" s="192" t="s">
        <v>85</v>
      </c>
      <c r="C14" s="85" t="s">
        <v>214</v>
      </c>
      <c r="D14" s="236">
        <v>53</v>
      </c>
      <c r="E14" s="126">
        <f>IF(D14&lt;1,"0",VLOOKUP(D14,[1]Tables!$F$5:$G$244,2,FALSE))</f>
        <v>66</v>
      </c>
      <c r="F14" s="20">
        <v>70</v>
      </c>
      <c r="G14" s="131">
        <f>IF(F14&lt;1,"0", VLOOKUP(F14,[1]Tables!$I$5:$J$223,2, FALSE))</f>
        <v>80</v>
      </c>
      <c r="H14" s="20">
        <v>195</v>
      </c>
      <c r="I14" s="71">
        <f>IF(H14&gt;261,"0",VLOOKUP(H14,[1]Tables!$Q$5:$R$275,2,FALSE))</f>
        <v>148</v>
      </c>
      <c r="J14" s="72">
        <f t="shared" si="0"/>
        <v>294</v>
      </c>
      <c r="K14" s="14"/>
      <c r="L14" s="3"/>
      <c r="M14" s="139"/>
      <c r="O14" s="118" t="s">
        <v>74</v>
      </c>
      <c r="P14" s="122" t="s">
        <v>130</v>
      </c>
      <c r="Q14" s="122" t="s">
        <v>133</v>
      </c>
      <c r="R14" s="298">
        <v>5.2777777777777778E-2</v>
      </c>
    </row>
    <row r="15" spans="1:18" ht="19" thickBot="1">
      <c r="A15" s="100">
        <v>11</v>
      </c>
      <c r="B15" s="192" t="s">
        <v>85</v>
      </c>
      <c r="C15" s="85" t="s">
        <v>215</v>
      </c>
      <c r="D15" s="58">
        <v>46</v>
      </c>
      <c r="E15" s="126">
        <f>IF(D15&lt;1,"0",VLOOKUP(D15,[1]Tables!$F$5:$G$244,2,FALSE))</f>
        <v>52</v>
      </c>
      <c r="F15" s="20">
        <v>93</v>
      </c>
      <c r="G15" s="131">
        <f>IF(F15&lt;1,"0", VLOOKUP(F15,[1]Tables!$I$5:$J$223,2, FALSE))</f>
        <v>139</v>
      </c>
      <c r="H15" s="20">
        <v>233</v>
      </c>
      <c r="I15" s="71">
        <f>IF(H15&gt;261,"0",VLOOKUP(H15,[1]Tables!$Q$5:$R$275,2,FALSE))</f>
        <v>56</v>
      </c>
      <c r="J15" s="72">
        <f t="shared" si="0"/>
        <v>247</v>
      </c>
      <c r="K15" s="14"/>
      <c r="L15" s="3"/>
      <c r="M15" s="139"/>
      <c r="O15" s="118" t="s">
        <v>70</v>
      </c>
      <c r="P15" s="122" t="s">
        <v>216</v>
      </c>
      <c r="Q15" s="122" t="s">
        <v>101</v>
      </c>
      <c r="R15" s="298">
        <v>5.0694444444444452E-2</v>
      </c>
    </row>
    <row r="16" spans="1:18" ht="16" thickBot="1">
      <c r="A16" s="101">
        <v>12</v>
      </c>
      <c r="B16" s="193" t="s">
        <v>85</v>
      </c>
      <c r="C16" s="104" t="s">
        <v>217</v>
      </c>
      <c r="D16" s="233">
        <v>62</v>
      </c>
      <c r="E16" s="129">
        <f>IF(D16&lt;1,"0",VLOOKUP(D16,[1]Tables!$F$5:$G$244,2,FALSE))</f>
        <v>84</v>
      </c>
      <c r="F16" s="73">
        <v>62</v>
      </c>
      <c r="G16" s="74">
        <f>IF(F16&lt;1,"0", VLOOKUP(F16,[1]Tables!$I$5:$J$223,2, FALSE))</f>
        <v>64</v>
      </c>
      <c r="H16" s="73">
        <v>230</v>
      </c>
      <c r="I16" s="74">
        <f>IF(H16&gt;261,"0",VLOOKUP(H16,[1]Tables!$Q$5:$R$275,2,FALSE))</f>
        <v>62</v>
      </c>
      <c r="J16" s="75">
        <f t="shared" si="0"/>
        <v>210</v>
      </c>
      <c r="K16" s="14">
        <f>SUM(J13:J16)</f>
        <v>955</v>
      </c>
      <c r="L16" s="96">
        <v>5</v>
      </c>
      <c r="M16" s="231">
        <v>7</v>
      </c>
    </row>
    <row r="17" spans="1:18" ht="17" customHeight="1">
      <c r="A17" s="99">
        <v>13</v>
      </c>
      <c r="B17" s="194" t="s">
        <v>63</v>
      </c>
      <c r="C17" s="87" t="s">
        <v>218</v>
      </c>
      <c r="D17" s="184">
        <v>42</v>
      </c>
      <c r="E17" s="130">
        <f>IF(D17&lt;1,"0",VLOOKUP(D17,[1]Tables!$F$5:$G$244,2,FALSE))</f>
        <v>44</v>
      </c>
      <c r="F17" s="68">
        <v>88</v>
      </c>
      <c r="G17" s="133">
        <f>IF(F17&lt;1,"0", VLOOKUP(F17,[1]Tables!$I$5:$J$223,2, FALSE))</f>
        <v>124</v>
      </c>
      <c r="H17" s="184">
        <v>253</v>
      </c>
      <c r="I17" s="78">
        <f>IF(H17&gt;261,"0",VLOOKUP(H17,[1]Tables!$Q$5:$R$275,2,FALSE))</f>
        <v>16</v>
      </c>
      <c r="J17" s="79">
        <f t="shared" si="0"/>
        <v>184</v>
      </c>
      <c r="K17" s="14"/>
      <c r="L17" s="3"/>
      <c r="M17" s="139"/>
    </row>
    <row r="18" spans="1:18" ht="18">
      <c r="A18" s="100">
        <v>14</v>
      </c>
      <c r="B18" s="195" t="s">
        <v>63</v>
      </c>
      <c r="C18" s="85" t="s">
        <v>219</v>
      </c>
      <c r="D18" s="58">
        <v>9</v>
      </c>
      <c r="E18" s="126">
        <f>IF(D18&lt;1,"0",VLOOKUP(D18,[1]Tables!$F$5:$G$244,2,FALSE))</f>
        <v>9</v>
      </c>
      <c r="F18" s="20">
        <v>82</v>
      </c>
      <c r="G18" s="131">
        <f>IF(F18&lt;1,"0", VLOOKUP(F18,[1]Tables!$I$5:$J$223,2, FALSE))</f>
        <v>106</v>
      </c>
      <c r="H18" s="20">
        <v>271</v>
      </c>
      <c r="I18" s="71" t="str">
        <f>IF(H18&gt;261,"0",VLOOKUP(H18,[1]Tables!$Q$5:$R$275,2,FALSE))</f>
        <v>0</v>
      </c>
      <c r="J18" s="72">
        <f t="shared" si="0"/>
        <v>115</v>
      </c>
      <c r="K18" s="14"/>
      <c r="L18" s="3"/>
      <c r="M18" s="139"/>
      <c r="O18" s="254" t="s">
        <v>79</v>
      </c>
      <c r="P18" s="121"/>
      <c r="Q18" s="121"/>
      <c r="R18" s="121"/>
    </row>
    <row r="19" spans="1:18" ht="19" thickBot="1">
      <c r="A19" s="100">
        <v>15</v>
      </c>
      <c r="B19" s="195" t="s">
        <v>63</v>
      </c>
      <c r="C19" s="85" t="s">
        <v>220</v>
      </c>
      <c r="D19" s="58">
        <v>29</v>
      </c>
      <c r="E19" s="126">
        <f>IF(D19&lt;1,"0",VLOOKUP(D19,[1]Tables!$F$5:$G$244,2,FALSE))</f>
        <v>29</v>
      </c>
      <c r="F19" s="20">
        <v>63</v>
      </c>
      <c r="G19" s="131">
        <f>IF(F19&lt;1,"0", VLOOKUP(F19,[1]Tables!$I$5:$J$223,2, FALSE))</f>
        <v>66</v>
      </c>
      <c r="H19" s="20">
        <v>251</v>
      </c>
      <c r="I19" s="71">
        <f>IF(H19&gt;261,"0",VLOOKUP(H19,[1]Tables!$Q$5:$R$275,2,FALSE))</f>
        <v>20</v>
      </c>
      <c r="J19" s="72">
        <f t="shared" si="0"/>
        <v>115</v>
      </c>
      <c r="K19" s="14"/>
      <c r="L19" s="3"/>
      <c r="M19" s="139"/>
      <c r="O19" s="118" t="s">
        <v>71</v>
      </c>
      <c r="P19" s="122" t="s">
        <v>76</v>
      </c>
      <c r="Q19" s="122" t="s">
        <v>77</v>
      </c>
      <c r="R19" s="118" t="s">
        <v>80</v>
      </c>
    </row>
    <row r="20" spans="1:18" ht="19" thickBot="1">
      <c r="A20" s="101">
        <v>16</v>
      </c>
      <c r="B20" s="196" t="s">
        <v>63</v>
      </c>
      <c r="C20" s="95" t="s">
        <v>221</v>
      </c>
      <c r="D20" s="233">
        <v>2</v>
      </c>
      <c r="E20" s="127">
        <f>IF(D20&lt;1,"0",VLOOKUP(D20,[1]Tables!$F$5:$G$244,2,FALSE))</f>
        <v>2</v>
      </c>
      <c r="F20" s="73">
        <v>39</v>
      </c>
      <c r="G20" s="74">
        <f>IF(F20&lt;1,"0", VLOOKUP(F20,[1]Tables!$I$5:$J$223,2, FALSE))</f>
        <v>39</v>
      </c>
      <c r="H20" s="73">
        <v>296</v>
      </c>
      <c r="I20" s="80" t="str">
        <f>IF(H20&gt;261,"0",VLOOKUP(H20,[1]Tables!$Q$5:$R$275,2,FALSE))</f>
        <v>0</v>
      </c>
      <c r="J20" s="81">
        <f t="shared" si="0"/>
        <v>41</v>
      </c>
      <c r="K20" s="14">
        <f>SUM(J17:J20)</f>
        <v>455</v>
      </c>
      <c r="L20" s="96"/>
      <c r="M20" s="231"/>
      <c r="O20" s="118" t="s">
        <v>73</v>
      </c>
      <c r="P20" s="122" t="s">
        <v>222</v>
      </c>
      <c r="Q20" s="122" t="s">
        <v>223</v>
      </c>
      <c r="R20" s="122">
        <v>212</v>
      </c>
    </row>
    <row r="21" spans="1:18" ht="18">
      <c r="A21" s="99">
        <v>17</v>
      </c>
      <c r="B21" s="191" t="s">
        <v>43</v>
      </c>
      <c r="C21" s="103" t="s">
        <v>224</v>
      </c>
      <c r="D21" s="184">
        <v>39</v>
      </c>
      <c r="E21" s="128">
        <f>IF(D21&lt;1,"0",VLOOKUP(D21,[1]Tables!$F$5:$G$244,2,FALSE))</f>
        <v>39</v>
      </c>
      <c r="F21" s="68">
        <v>74</v>
      </c>
      <c r="G21" s="133">
        <f>IF(F21&lt;1,"0", VLOOKUP(F21,[1]Tables!$I$5:$J$223,2, FALSE))</f>
        <v>88</v>
      </c>
      <c r="H21" s="6">
        <v>261</v>
      </c>
      <c r="I21" s="69">
        <v>262</v>
      </c>
      <c r="J21" s="70">
        <f t="shared" si="0"/>
        <v>389</v>
      </c>
      <c r="K21" s="14"/>
      <c r="L21" s="3"/>
      <c r="M21" s="139"/>
      <c r="O21" s="118" t="s">
        <v>69</v>
      </c>
      <c r="P21" s="122" t="s">
        <v>225</v>
      </c>
      <c r="Q21" s="122" t="s">
        <v>6</v>
      </c>
      <c r="R21" s="122">
        <v>190</v>
      </c>
    </row>
    <row r="22" spans="1:18" ht="18">
      <c r="A22" s="100">
        <v>18</v>
      </c>
      <c r="B22" s="192" t="s">
        <v>43</v>
      </c>
      <c r="C22" s="85" t="s">
        <v>226</v>
      </c>
      <c r="D22" s="58">
        <v>63</v>
      </c>
      <c r="E22" s="126">
        <f>IF(D22&lt;1,"0",VLOOKUP(D22,[1]Tables!$F$5:$G$244,2,FALSE))</f>
        <v>86</v>
      </c>
      <c r="F22" s="20">
        <v>50</v>
      </c>
      <c r="G22" s="131">
        <f>IF(F22&lt;1,"0", VLOOKUP(F22,[1]Tables!$I$5:$J$223,2, FALSE))</f>
        <v>50</v>
      </c>
      <c r="H22" s="20">
        <v>261</v>
      </c>
      <c r="I22" s="71">
        <v>216</v>
      </c>
      <c r="J22" s="72">
        <f t="shared" si="0"/>
        <v>352</v>
      </c>
      <c r="K22" s="14"/>
      <c r="L22" s="3"/>
      <c r="M22" s="139"/>
      <c r="O22" s="118" t="s">
        <v>70</v>
      </c>
      <c r="P22" s="122" t="s">
        <v>227</v>
      </c>
      <c r="Q22" s="122" t="s">
        <v>119</v>
      </c>
      <c r="R22" s="122">
        <v>159</v>
      </c>
    </row>
    <row r="23" spans="1:18" ht="19" thickBot="1">
      <c r="A23" s="100">
        <v>19</v>
      </c>
      <c r="B23" s="192" t="s">
        <v>43</v>
      </c>
      <c r="C23" s="85" t="s">
        <v>228</v>
      </c>
      <c r="D23" s="58">
        <v>43</v>
      </c>
      <c r="E23" s="126">
        <f>IF(D23&lt;1,"0",VLOOKUP(D23,[1]Tables!$F$5:$G$244,2,FALSE))</f>
        <v>46</v>
      </c>
      <c r="F23" s="20">
        <v>86</v>
      </c>
      <c r="G23" s="131">
        <f>IF(F23&lt;1,"0", VLOOKUP(F23,[1]Tables!$I$5:$J$223,2, FALSE))</f>
        <v>118</v>
      </c>
      <c r="H23" s="20">
        <v>261</v>
      </c>
      <c r="I23" s="71">
        <v>214</v>
      </c>
      <c r="J23" s="72">
        <f t="shared" si="0"/>
        <v>378</v>
      </c>
      <c r="K23" s="14"/>
      <c r="L23" s="3"/>
      <c r="M23" s="139"/>
      <c r="O23" s="119"/>
      <c r="P23" s="124"/>
      <c r="Q23" s="124"/>
      <c r="R23" s="124"/>
    </row>
    <row r="24" spans="1:18" ht="19" thickBot="1">
      <c r="A24" s="101">
        <v>20</v>
      </c>
      <c r="B24" s="193" t="s">
        <v>43</v>
      </c>
      <c r="C24" s="104" t="s">
        <v>229</v>
      </c>
      <c r="D24" s="233">
        <v>55</v>
      </c>
      <c r="E24" s="129">
        <f>IF(D24&lt;1,"0",VLOOKUP(D24,[1]Tables!$F$5:$G$244,2,FALSE))</f>
        <v>70</v>
      </c>
      <c r="F24" s="300">
        <v>212</v>
      </c>
      <c r="G24" s="74">
        <f>IF(F24&lt;1,"0", VLOOKUP(F24,[1]Tables!$I$5:$J$223,2, FALSE))</f>
        <v>496</v>
      </c>
      <c r="H24" s="73">
        <v>224</v>
      </c>
      <c r="I24" s="74">
        <v>70</v>
      </c>
      <c r="J24" s="316">
        <f t="shared" si="0"/>
        <v>636</v>
      </c>
      <c r="K24" s="14">
        <f>SUM(J21:J24)</f>
        <v>1755</v>
      </c>
      <c r="L24" s="96">
        <v>4</v>
      </c>
      <c r="M24" s="231">
        <v>9</v>
      </c>
      <c r="O24" s="123" t="s">
        <v>79</v>
      </c>
      <c r="P24" s="125"/>
      <c r="Q24" s="125"/>
      <c r="R24" s="84"/>
    </row>
    <row r="25" spans="1:18" ht="18">
      <c r="A25" s="99">
        <v>21</v>
      </c>
      <c r="B25" s="191" t="s">
        <v>12</v>
      </c>
      <c r="C25" s="87" t="s">
        <v>230</v>
      </c>
      <c r="D25" s="184">
        <v>71</v>
      </c>
      <c r="E25" s="130">
        <f>IF(D25&lt;1,"0",VLOOKUP(D25,[1]Tables!$F$5:$G$244,2,FALSE))</f>
        <v>103</v>
      </c>
      <c r="F25" s="68">
        <v>73</v>
      </c>
      <c r="G25" s="133">
        <f>IF(F25&lt;1,"0", VLOOKUP(F25,[1]Tables!$I$5:$J$223,2, FALSE))</f>
        <v>86</v>
      </c>
      <c r="H25" s="6">
        <v>217</v>
      </c>
      <c r="I25" s="78">
        <f>IF(H25&gt;261,"0",VLOOKUP(H25,[1]Tables!$Q$5:$R$275,2,FALSE))</f>
        <v>88</v>
      </c>
      <c r="J25" s="79">
        <f t="shared" si="0"/>
        <v>277</v>
      </c>
      <c r="K25" s="14"/>
      <c r="L25" s="3"/>
      <c r="M25" s="139"/>
      <c r="O25" s="118" t="s">
        <v>72</v>
      </c>
      <c r="P25" s="137" t="s">
        <v>76</v>
      </c>
      <c r="Q25" s="188" t="s">
        <v>77</v>
      </c>
      <c r="R25" s="122" t="s">
        <v>80</v>
      </c>
    </row>
    <row r="26" spans="1:18" ht="18">
      <c r="A26" s="100">
        <v>22</v>
      </c>
      <c r="B26" s="192" t="s">
        <v>12</v>
      </c>
      <c r="C26" s="85" t="s">
        <v>231</v>
      </c>
      <c r="D26" s="58">
        <v>45</v>
      </c>
      <c r="E26" s="126">
        <f>IF(D26&lt;1,"0",VLOOKUP(D26,[1]Tables!$F$5:$G$244,2,FALSE))</f>
        <v>50</v>
      </c>
      <c r="F26" s="20">
        <v>78</v>
      </c>
      <c r="G26" s="131">
        <f>IF(F26&lt;1,"0", VLOOKUP(F26,[1]Tables!$I$5:$J$223,2, FALSE))</f>
        <v>96</v>
      </c>
      <c r="H26" s="20">
        <v>235</v>
      </c>
      <c r="I26" s="71">
        <f>IF(H26&gt;261,"0",VLOOKUP(H26,[1]Tables!$Q$5:$R$275,2,FALSE))</f>
        <v>52</v>
      </c>
      <c r="J26" s="72">
        <f t="shared" si="0"/>
        <v>198</v>
      </c>
      <c r="K26" s="14"/>
      <c r="L26" s="3"/>
      <c r="M26" s="139"/>
      <c r="O26" s="118" t="s">
        <v>73</v>
      </c>
      <c r="P26" s="122" t="s">
        <v>232</v>
      </c>
      <c r="Q26" s="122" t="s">
        <v>133</v>
      </c>
      <c r="R26" s="122">
        <v>100</v>
      </c>
    </row>
    <row r="27" spans="1:18" ht="19" thickBot="1">
      <c r="A27" s="100">
        <v>23</v>
      </c>
      <c r="B27" s="192" t="s">
        <v>12</v>
      </c>
      <c r="C27" s="85" t="s">
        <v>233</v>
      </c>
      <c r="D27" s="58">
        <v>48</v>
      </c>
      <c r="E27" s="126">
        <f>IF(D27&lt;1,"0",VLOOKUP(D27,[1]Tables!$F$5:$G$244,2,FALSE))</f>
        <v>56</v>
      </c>
      <c r="F27" s="20">
        <v>88</v>
      </c>
      <c r="G27" s="131">
        <f>IF(F27&lt;1,"0", VLOOKUP(F27,[1]Tables!$I$5:$J$223,2, FALSE))</f>
        <v>124</v>
      </c>
      <c r="H27" s="20">
        <v>248</v>
      </c>
      <c r="I27" s="71">
        <f>IF(H27&gt;261,"0",VLOOKUP(H27,[1]Tables!$Q$5:$R$275,2,FALSE))</f>
        <v>26</v>
      </c>
      <c r="J27" s="72">
        <f t="shared" si="0"/>
        <v>206</v>
      </c>
      <c r="K27" s="14"/>
      <c r="L27" s="3"/>
      <c r="M27" s="139"/>
      <c r="O27" s="118" t="s">
        <v>74</v>
      </c>
      <c r="P27" s="122" t="s">
        <v>130</v>
      </c>
      <c r="Q27" s="122" t="s">
        <v>133</v>
      </c>
      <c r="R27" s="122">
        <v>98</v>
      </c>
    </row>
    <row r="28" spans="1:18" ht="19" thickBot="1">
      <c r="A28" s="101">
        <v>24</v>
      </c>
      <c r="B28" s="193" t="s">
        <v>12</v>
      </c>
      <c r="C28" s="95" t="s">
        <v>234</v>
      </c>
      <c r="D28" s="233">
        <v>71</v>
      </c>
      <c r="E28" s="127">
        <f>IF(D28&lt;1,"0",VLOOKUP(D28,[1]Tables!$F$5:$G$244,2,FALSE))</f>
        <v>103</v>
      </c>
      <c r="F28" s="73">
        <v>39</v>
      </c>
      <c r="G28" s="74">
        <f>IF(F28&lt;1,"0", VLOOKUP(F28,[1]Tables!$I$5:$J$223,2, FALSE))</f>
        <v>39</v>
      </c>
      <c r="H28" s="73">
        <v>267</v>
      </c>
      <c r="I28" s="80" t="str">
        <f>IF(H28&gt;261,"0",VLOOKUP(H28,[1]Tables!$Q$5:$R$275,2,FALSE))</f>
        <v>0</v>
      </c>
      <c r="J28" s="81">
        <f t="shared" si="0"/>
        <v>142</v>
      </c>
      <c r="K28" s="14">
        <f>SUM(J25:J28)</f>
        <v>823</v>
      </c>
      <c r="L28" s="96">
        <v>6</v>
      </c>
      <c r="M28" s="231">
        <v>5</v>
      </c>
      <c r="O28" s="118" t="s">
        <v>70</v>
      </c>
      <c r="P28" s="122" t="s">
        <v>235</v>
      </c>
      <c r="Q28" s="122" t="s">
        <v>236</v>
      </c>
      <c r="R28" s="122">
        <v>95</v>
      </c>
    </row>
    <row r="29" spans="1:18" ht="19" customHeight="1">
      <c r="A29" s="214">
        <v>25</v>
      </c>
      <c r="B29" s="203" t="s">
        <v>8</v>
      </c>
      <c r="C29" s="215"/>
      <c r="D29" s="184"/>
      <c r="E29" s="128" t="str">
        <f>IF(D29&lt;1,"0",VLOOKUP(D29,[1]Tables!$F$5:$G$244,2,FALSE))</f>
        <v>0</v>
      </c>
      <c r="F29" s="68"/>
      <c r="G29" s="133" t="str">
        <f>IF(F29&lt;1,"0", VLOOKUP(F29,[1]Tables!$I$5:$J$223,2, FALSE))</f>
        <v>0</v>
      </c>
      <c r="H29" s="184">
        <v>261</v>
      </c>
      <c r="I29" s="69">
        <f>IF(H29&gt;261,"0",VLOOKUP(H29,[1]Tables!$Q$5:$R$275,2,FALSE))</f>
        <v>0</v>
      </c>
      <c r="J29" s="70">
        <f t="shared" si="0"/>
        <v>0</v>
      </c>
      <c r="K29" s="14"/>
      <c r="L29" s="3"/>
      <c r="M29" s="139"/>
    </row>
    <row r="30" spans="1:18" ht="17" customHeight="1">
      <c r="A30" s="216">
        <v>26</v>
      </c>
      <c r="B30" s="206" t="s">
        <v>8</v>
      </c>
      <c r="C30" s="217"/>
      <c r="D30" s="58"/>
      <c r="E30" s="126" t="str">
        <f>IF(D30&lt;1,"0",VLOOKUP(D30,[1]Tables!$F$5:$G$244,2,FALSE))</f>
        <v>0</v>
      </c>
      <c r="F30" s="20"/>
      <c r="G30" s="131" t="str">
        <f>IF(F30&lt;1,"0", VLOOKUP(F30,[1]Tables!$I$5:$J$223,2, FALSE))</f>
        <v>0</v>
      </c>
      <c r="H30" s="20">
        <v>261</v>
      </c>
      <c r="I30" s="71">
        <f>IF(H30&gt;261,"0",VLOOKUP(H30,[1]Tables!$Q$5:$R$275,2,FALSE))</f>
        <v>0</v>
      </c>
      <c r="J30" s="72">
        <f t="shared" si="0"/>
        <v>0</v>
      </c>
      <c r="K30" s="14"/>
      <c r="L30" s="3"/>
      <c r="M30" s="139"/>
    </row>
    <row r="31" spans="1:18" ht="16" customHeight="1" thickBot="1">
      <c r="A31" s="216">
        <v>27</v>
      </c>
      <c r="B31" s="206" t="s">
        <v>8</v>
      </c>
      <c r="C31" s="217"/>
      <c r="D31" s="58"/>
      <c r="E31" s="126" t="str">
        <f>IF(D31&lt;1,"0",VLOOKUP(D31,[1]Tables!$F$5:$G$244,2,FALSE))</f>
        <v>0</v>
      </c>
      <c r="F31" s="20"/>
      <c r="G31" s="131" t="str">
        <f>IF(F31&lt;1,"0", VLOOKUP(F31,[1]Tables!$I$5:$J$223,2, FALSE))</f>
        <v>0</v>
      </c>
      <c r="H31" s="20">
        <v>261</v>
      </c>
      <c r="I31" s="71">
        <f>IF(H31&gt;261,"0",VLOOKUP(H31,[1]Tables!$Q$5:$R$275,2,FALSE))</f>
        <v>0</v>
      </c>
      <c r="J31" s="72">
        <f t="shared" si="0"/>
        <v>0</v>
      </c>
      <c r="K31" s="14"/>
      <c r="L31" s="3"/>
      <c r="M31" s="139"/>
      <c r="O31" s="254" t="s">
        <v>81</v>
      </c>
      <c r="P31" s="121"/>
      <c r="Q31" s="121"/>
      <c r="R31" s="121"/>
    </row>
    <row r="32" spans="1:18" ht="19" thickBot="1">
      <c r="A32" s="218">
        <v>28</v>
      </c>
      <c r="B32" s="208" t="s">
        <v>8</v>
      </c>
      <c r="C32" s="219"/>
      <c r="D32" s="233"/>
      <c r="E32" s="129" t="str">
        <f>IF(D32&lt;1,"0",VLOOKUP(D32,[1]Tables!$F$5:$G$244,2,FALSE))</f>
        <v>0</v>
      </c>
      <c r="F32" s="73"/>
      <c r="G32" s="74" t="str">
        <f>IF(F32&lt;1,"0", VLOOKUP(F32,[1]Tables!$I$5:$J$223,2, FALSE))</f>
        <v>0</v>
      </c>
      <c r="H32" s="73">
        <v>261</v>
      </c>
      <c r="I32" s="74">
        <f>IF(H32&gt;261,"0",VLOOKUP(H32,[1]Tables!$Q$5:$R$275,2,FALSE))</f>
        <v>0</v>
      </c>
      <c r="J32" s="75">
        <f t="shared" si="0"/>
        <v>0</v>
      </c>
      <c r="K32" s="14">
        <f>SUM(J29:J32)</f>
        <v>0</v>
      </c>
      <c r="L32" s="96"/>
      <c r="M32" s="231"/>
      <c r="O32" s="118" t="s">
        <v>71</v>
      </c>
      <c r="P32" s="122" t="s">
        <v>76</v>
      </c>
      <c r="Q32" s="122" t="s">
        <v>77</v>
      </c>
      <c r="R32" s="118" t="s">
        <v>78</v>
      </c>
    </row>
    <row r="33" spans="1:19" ht="18">
      <c r="A33" s="214">
        <v>29</v>
      </c>
      <c r="B33" s="203" t="s">
        <v>9</v>
      </c>
      <c r="C33" s="220"/>
      <c r="D33" s="184"/>
      <c r="E33" s="130" t="str">
        <f>IF(D33&lt;1,"0",VLOOKUP(D33,[1]Tables!$F$5:$G$244,2,FALSE))</f>
        <v>0</v>
      </c>
      <c r="F33" s="68"/>
      <c r="G33" s="133" t="str">
        <f>IF(F33&lt;1,"0", VLOOKUP(F33,[1]Tables!$I$5:$J$223,2, FALSE))</f>
        <v>0</v>
      </c>
      <c r="H33" s="6">
        <v>261</v>
      </c>
      <c r="I33" s="78">
        <f>IF(H33&gt;261,"0",VLOOKUP(H33,[1]Tables!$Q$5:$R$275,2,FALSE))</f>
        <v>0</v>
      </c>
      <c r="J33" s="79">
        <f t="shared" si="0"/>
        <v>0</v>
      </c>
      <c r="K33" s="14"/>
      <c r="L33" s="3"/>
      <c r="M33" s="139"/>
      <c r="O33" s="118" t="s">
        <v>73</v>
      </c>
      <c r="P33" s="122" t="s">
        <v>237</v>
      </c>
      <c r="Q33" s="122" t="s">
        <v>238</v>
      </c>
      <c r="R33" s="298">
        <v>0.12916666666666668</v>
      </c>
    </row>
    <row r="34" spans="1:19" ht="18">
      <c r="A34" s="216">
        <v>30</v>
      </c>
      <c r="B34" s="206" t="s">
        <v>9</v>
      </c>
      <c r="C34" s="217"/>
      <c r="D34" s="58"/>
      <c r="E34" s="126" t="str">
        <f>IF(D34&lt;1,"0",VLOOKUP(D34,[1]Tables!$F$5:$G$244,2,FALSE))</f>
        <v>0</v>
      </c>
      <c r="F34" s="20"/>
      <c r="G34" s="131" t="str">
        <f>IF(F34&lt;1,"0", VLOOKUP(F34,[1]Tables!$I$5:$J$223,2, FALSE))</f>
        <v>0</v>
      </c>
      <c r="H34" s="20">
        <v>261</v>
      </c>
      <c r="I34" s="71">
        <f>IF(H34&gt;261,"0",VLOOKUP(H34,[1]Tables!$Q$5:$R$275,2,FALSE))</f>
        <v>0</v>
      </c>
      <c r="J34" s="72">
        <f t="shared" si="0"/>
        <v>0</v>
      </c>
      <c r="K34" s="14"/>
      <c r="L34" s="3"/>
      <c r="M34" s="139"/>
      <c r="O34" s="118" t="s">
        <v>69</v>
      </c>
      <c r="P34" s="122" t="s">
        <v>239</v>
      </c>
      <c r="Q34" s="122" t="s">
        <v>240</v>
      </c>
      <c r="R34" s="298">
        <v>0.13194444444444445</v>
      </c>
    </row>
    <row r="35" spans="1:19" ht="19" thickBot="1">
      <c r="A35" s="216">
        <v>31</v>
      </c>
      <c r="B35" s="206" t="s">
        <v>9</v>
      </c>
      <c r="C35" s="217"/>
      <c r="D35" s="58"/>
      <c r="E35" s="126" t="str">
        <f>IF(D35&lt;1,"0",VLOOKUP(D35,[1]Tables!$F$5:$G$244,2,FALSE))</f>
        <v>0</v>
      </c>
      <c r="F35" s="20"/>
      <c r="G35" s="131" t="str">
        <f>IF(F35&lt;1,"0", VLOOKUP(F35,[1]Tables!$I$5:$J$223,2, FALSE))</f>
        <v>0</v>
      </c>
      <c r="H35" s="20">
        <v>261</v>
      </c>
      <c r="I35" s="71">
        <f>IF(H35&gt;261,"0",VLOOKUP(H35,[1]Tables!$Q$5:$R$275,2,FALSE))</f>
        <v>0</v>
      </c>
      <c r="J35" s="72">
        <f t="shared" si="0"/>
        <v>0</v>
      </c>
      <c r="K35" s="14"/>
      <c r="L35" s="3"/>
      <c r="M35" s="139"/>
      <c r="O35" s="118" t="s">
        <v>70</v>
      </c>
      <c r="P35" s="122" t="s">
        <v>191</v>
      </c>
      <c r="Q35" s="122" t="s">
        <v>240</v>
      </c>
      <c r="R35" s="298">
        <v>0.13333333333333333</v>
      </c>
    </row>
    <row r="36" spans="1:19" ht="19" thickBot="1">
      <c r="A36" s="218">
        <v>32</v>
      </c>
      <c r="B36" s="208" t="s">
        <v>9</v>
      </c>
      <c r="C36" s="221"/>
      <c r="D36" s="233"/>
      <c r="E36" s="127" t="str">
        <f>IF(D36&lt;1,"0",VLOOKUP(D36,[1]Tables!$F$5:$G$244,2,FALSE))</f>
        <v>0</v>
      </c>
      <c r="F36" s="73"/>
      <c r="G36" s="74" t="str">
        <f>IF(F36&lt;1,"0", VLOOKUP(F36,[1]Tables!$I$5:$J$223,2, FALSE))</f>
        <v>0</v>
      </c>
      <c r="H36" s="73">
        <v>261</v>
      </c>
      <c r="I36" s="80">
        <f>IF(H36&gt;261,"0",VLOOKUP(H36,[1]Tables!$Q$5:$R$275,2,FALSE))</f>
        <v>0</v>
      </c>
      <c r="J36" s="81">
        <f t="shared" si="0"/>
        <v>0</v>
      </c>
      <c r="K36" s="14">
        <f>SUM(J33:J36)</f>
        <v>0</v>
      </c>
      <c r="L36" s="96"/>
      <c r="M36" s="231"/>
      <c r="O36" s="119"/>
      <c r="P36" s="124"/>
      <c r="Q36" s="124"/>
      <c r="R36" s="124"/>
    </row>
    <row r="37" spans="1:19" ht="18">
      <c r="A37" s="99">
        <v>33</v>
      </c>
      <c r="B37" s="191" t="s">
        <v>7</v>
      </c>
      <c r="C37" s="103" t="s">
        <v>241</v>
      </c>
      <c r="D37" s="15">
        <v>78</v>
      </c>
      <c r="E37" s="128">
        <f>IF(D37&lt;1,"0",VLOOKUP(D37,[1]Tables!$F$5:$G$244,2,FALSE))</f>
        <v>124</v>
      </c>
      <c r="F37" s="68">
        <v>154</v>
      </c>
      <c r="G37" s="133">
        <f>IF(F37&lt;1,"0", VLOOKUP(F37,[1]Tables!$I$5:$J$223,2, FALSE))</f>
        <v>322</v>
      </c>
      <c r="H37" s="6">
        <v>193</v>
      </c>
      <c r="I37" s="69">
        <f>IF(H37&gt;261,"0",VLOOKUP(H37,[1]Tables!$Q$5:$R$275,2,FALSE))</f>
        <v>154</v>
      </c>
      <c r="J37" s="318">
        <f t="shared" si="0"/>
        <v>600</v>
      </c>
      <c r="K37" s="14"/>
      <c r="L37" s="3"/>
      <c r="M37" s="139"/>
      <c r="O37" s="123" t="s">
        <v>81</v>
      </c>
      <c r="P37" s="125"/>
      <c r="Q37" s="125"/>
      <c r="R37" s="125"/>
    </row>
    <row r="38" spans="1:19" ht="18">
      <c r="A38" s="100">
        <v>34</v>
      </c>
      <c r="B38" s="192" t="s">
        <v>7</v>
      </c>
      <c r="C38" s="85" t="s">
        <v>242</v>
      </c>
      <c r="D38" s="236">
        <v>66</v>
      </c>
      <c r="E38" s="126">
        <f>IF(D38&lt;1,"0",VLOOKUP(D38,[1]Tables!$F$5:$G$244,2,FALSE))</f>
        <v>92</v>
      </c>
      <c r="F38" s="20">
        <v>126</v>
      </c>
      <c r="G38" s="131">
        <f>IF(F38&lt;1,"0", VLOOKUP(F38,[1]Tables!$I$5:$J$223,2, FALSE))</f>
        <v>238</v>
      </c>
      <c r="H38" s="299">
        <v>186</v>
      </c>
      <c r="I38" s="71">
        <f>IF(H38&gt;261,"0",VLOOKUP(H38,[1]Tables!$Q$5:$R$275,2,FALSE))</f>
        <v>175</v>
      </c>
      <c r="J38" s="72">
        <f t="shared" si="0"/>
        <v>505</v>
      </c>
      <c r="K38" s="14"/>
      <c r="L38" s="3"/>
      <c r="M38" s="139"/>
      <c r="O38" s="118" t="s">
        <v>72</v>
      </c>
      <c r="P38" s="122" t="s">
        <v>76</v>
      </c>
      <c r="Q38" s="122" t="s">
        <v>77</v>
      </c>
      <c r="R38" s="118" t="s">
        <v>78</v>
      </c>
    </row>
    <row r="39" spans="1:19" ht="19" thickBot="1">
      <c r="A39" s="100">
        <v>35</v>
      </c>
      <c r="B39" s="192" t="s">
        <v>7</v>
      </c>
      <c r="C39" s="85" t="s">
        <v>243</v>
      </c>
      <c r="D39" s="236">
        <v>67</v>
      </c>
      <c r="E39" s="126">
        <f>IF(D39&lt;1,"0",VLOOKUP(D39,[1]Tables!$F$5:$G$244,2,FALSE))</f>
        <v>94</v>
      </c>
      <c r="F39" s="20">
        <v>109</v>
      </c>
      <c r="G39" s="131">
        <f>IF(F39&lt;1,"0", VLOOKUP(F39,[1]Tables!$I$5:$J$223,2, FALSE))</f>
        <v>187</v>
      </c>
      <c r="H39" s="299">
        <v>192</v>
      </c>
      <c r="I39" s="71">
        <f>IF(H39&gt;261,"0",VLOOKUP(H39,[1]Tables!$Q$5:$R$275,2,FALSE))</f>
        <v>157</v>
      </c>
      <c r="J39" s="72">
        <f t="shared" si="0"/>
        <v>438</v>
      </c>
      <c r="K39" s="14"/>
      <c r="L39" s="3"/>
      <c r="M39" s="139"/>
      <c r="O39" s="118" t="s">
        <v>73</v>
      </c>
      <c r="P39" s="122" t="s">
        <v>244</v>
      </c>
      <c r="Q39" s="122" t="s">
        <v>101</v>
      </c>
      <c r="R39" s="298">
        <v>0.12152777777777778</v>
      </c>
    </row>
    <row r="40" spans="1:19" ht="19" thickBot="1">
      <c r="A40" s="101">
        <v>36</v>
      </c>
      <c r="B40" s="193" t="s">
        <v>7</v>
      </c>
      <c r="C40" s="104" t="s">
        <v>245</v>
      </c>
      <c r="D40" s="237">
        <v>84</v>
      </c>
      <c r="E40" s="129">
        <f>IF(D40&lt;1,"0",VLOOKUP(D40,[1]Tables!$F$5:$G$244,2,FALSE))</f>
        <v>142</v>
      </c>
      <c r="F40" s="73">
        <v>137</v>
      </c>
      <c r="G40" s="74">
        <f>IF(F40&lt;1,"0", VLOOKUP(F40,[1]Tables!$I$5:$J$223,2, FALSE))</f>
        <v>271</v>
      </c>
      <c r="H40" s="300">
        <v>190</v>
      </c>
      <c r="I40" s="74">
        <f>IF(H40&gt;261,"0",VLOOKUP(H40,[1]Tables!$Q$5:$R$275,2,FALSE))</f>
        <v>163</v>
      </c>
      <c r="J40" s="75">
        <f t="shared" si="0"/>
        <v>576</v>
      </c>
      <c r="K40" s="14">
        <f>SUM(J37:J40)</f>
        <v>2119</v>
      </c>
      <c r="L40" s="96">
        <v>2</v>
      </c>
      <c r="M40" s="231">
        <v>13</v>
      </c>
      <c r="O40" s="118" t="s">
        <v>74</v>
      </c>
      <c r="P40" s="122" t="s">
        <v>216</v>
      </c>
      <c r="Q40" s="122" t="s">
        <v>101</v>
      </c>
      <c r="R40" s="298">
        <v>0.13194444444444445</v>
      </c>
    </row>
    <row r="41" spans="1:19" ht="18">
      <c r="A41" s="99">
        <v>37</v>
      </c>
      <c r="B41" s="191" t="s">
        <v>62</v>
      </c>
      <c r="C41" s="87" t="s">
        <v>166</v>
      </c>
      <c r="D41" s="184">
        <v>43</v>
      </c>
      <c r="E41" s="130">
        <f>IF(D41&lt;1,"0",VLOOKUP(D41,[1]Tables!$F$5:$G$244,2,FALSE))</f>
        <v>46</v>
      </c>
      <c r="F41" s="68">
        <v>74</v>
      </c>
      <c r="G41" s="133">
        <f>IF(F41&lt;1,"0", VLOOKUP(F41,[1]Tables!$I$5:$J$223,2, FALSE))</f>
        <v>88</v>
      </c>
      <c r="H41" s="184">
        <v>223</v>
      </c>
      <c r="I41" s="78">
        <f>IF(H41&gt;261,"0",VLOOKUP(H41,[1]Tables!$Q$5:$R$275,2,FALSE))</f>
        <v>76</v>
      </c>
      <c r="J41" s="79">
        <f t="shared" si="0"/>
        <v>210</v>
      </c>
      <c r="K41" s="14"/>
      <c r="L41" s="3"/>
      <c r="M41" s="139"/>
      <c r="O41" s="118" t="s">
        <v>70</v>
      </c>
      <c r="P41" s="122" t="s">
        <v>246</v>
      </c>
      <c r="Q41" s="122" t="s">
        <v>61</v>
      </c>
      <c r="R41" s="298">
        <v>0.14166666666666666</v>
      </c>
    </row>
    <row r="42" spans="1:19" ht="17" customHeight="1">
      <c r="A42" s="100">
        <v>38</v>
      </c>
      <c r="B42" s="192" t="s">
        <v>62</v>
      </c>
      <c r="C42" s="85" t="s">
        <v>247</v>
      </c>
      <c r="D42" s="58">
        <v>5</v>
      </c>
      <c r="E42" s="126">
        <f>IF(D42&lt;1,"0",VLOOKUP(D42,[1]Tables!$F$5:$G$244,2,FALSE))</f>
        <v>5</v>
      </c>
      <c r="F42" s="20">
        <v>29</v>
      </c>
      <c r="G42" s="131">
        <f>IF(F42&lt;1,"0", VLOOKUP(F42,[1]Tables!$I$5:$J$223,2, FALSE))</f>
        <v>29</v>
      </c>
      <c r="H42" s="20">
        <v>253</v>
      </c>
      <c r="I42" s="71">
        <f>IF(H42&gt;261,"0",VLOOKUP(H42,[1]Tables!$Q$5:$R$275,2,FALSE))</f>
        <v>16</v>
      </c>
      <c r="J42" s="72">
        <f t="shared" si="0"/>
        <v>50</v>
      </c>
      <c r="K42" s="14"/>
      <c r="L42" s="3"/>
      <c r="M42" s="139"/>
    </row>
    <row r="43" spans="1:19" ht="19" thickBot="1">
      <c r="A43" s="100">
        <v>39</v>
      </c>
      <c r="B43" s="192" t="s">
        <v>62</v>
      </c>
      <c r="C43" s="85" t="s">
        <v>248</v>
      </c>
      <c r="D43" s="58">
        <v>30</v>
      </c>
      <c r="E43" s="126">
        <f>IF(D43&lt;1,"0",VLOOKUP(D43,[1]Tables!$F$5:$G$244,2,FALSE))</f>
        <v>30</v>
      </c>
      <c r="F43" s="20">
        <v>73</v>
      </c>
      <c r="G43" s="131">
        <f>IF(F43&lt;1,"0", VLOOKUP(F43,[1]Tables!$I$5:$J$223,2, FALSE))</f>
        <v>86</v>
      </c>
      <c r="H43" s="20">
        <v>254</v>
      </c>
      <c r="I43" s="71">
        <f>IF(H43&gt;261,"0",VLOOKUP(H43,[1]Tables!$Q$5:$R$275,2,FALSE))</f>
        <v>14</v>
      </c>
      <c r="J43" s="72">
        <f t="shared" si="0"/>
        <v>130</v>
      </c>
      <c r="K43" s="14"/>
      <c r="L43" s="3"/>
      <c r="M43" s="139"/>
      <c r="O43" s="320" t="s">
        <v>280</v>
      </c>
      <c r="P43" s="121" t="s">
        <v>281</v>
      </c>
      <c r="Q43" s="121"/>
      <c r="R43" s="121"/>
    </row>
    <row r="44" spans="1:19" ht="19" thickBot="1">
      <c r="A44" s="101">
        <v>40</v>
      </c>
      <c r="B44" s="193" t="s">
        <v>62</v>
      </c>
      <c r="C44" s="95" t="s">
        <v>249</v>
      </c>
      <c r="D44" s="303">
        <v>120</v>
      </c>
      <c r="E44" s="127">
        <f>IF(D44&lt;1,"0",VLOOKUP(D44,[1]Tables!$F$5:$G$244,2,FALSE))</f>
        <v>250</v>
      </c>
      <c r="F44" s="73">
        <v>40</v>
      </c>
      <c r="G44" s="74">
        <f>IF(F44&lt;1,"0", VLOOKUP(F44,[1]Tables!$I$5:$J$223,2, FALSE))</f>
        <v>40</v>
      </c>
      <c r="H44" s="73">
        <v>249</v>
      </c>
      <c r="I44" s="80">
        <f>IF(H44&gt;261,"0",VLOOKUP(H44,[1]Tables!$Q$5:$R$275,2,FALSE))</f>
        <v>24</v>
      </c>
      <c r="J44" s="81">
        <f t="shared" si="0"/>
        <v>314</v>
      </c>
      <c r="K44" s="14">
        <f>SUM(J41:J44)</f>
        <v>704</v>
      </c>
      <c r="L44" s="96">
        <v>7</v>
      </c>
      <c r="M44" s="231">
        <v>3</v>
      </c>
      <c r="O44" s="118" t="s">
        <v>71</v>
      </c>
      <c r="P44" s="122" t="s">
        <v>76</v>
      </c>
      <c r="Q44" s="122" t="s">
        <v>77</v>
      </c>
      <c r="R44" s="118" t="s">
        <v>23</v>
      </c>
      <c r="S44" s="121"/>
    </row>
    <row r="45" spans="1:19" ht="18">
      <c r="A45" s="99">
        <v>41</v>
      </c>
      <c r="B45" s="191" t="s">
        <v>6</v>
      </c>
      <c r="C45" s="103" t="s">
        <v>250</v>
      </c>
      <c r="D45" s="184">
        <v>52</v>
      </c>
      <c r="E45" s="128">
        <f>IF(D45&lt;1,"0",VLOOKUP(D45,[1]Tables!$F$5:$G$244,2,FALSE))</f>
        <v>64</v>
      </c>
      <c r="F45" s="68">
        <v>103</v>
      </c>
      <c r="G45" s="133">
        <f>IF(F45&lt;1,"0", VLOOKUP(F45,[1]Tables!$I$5:$J$223,2, FALSE))</f>
        <v>169</v>
      </c>
      <c r="H45" s="6">
        <v>204</v>
      </c>
      <c r="I45" s="69">
        <f>IF(H45&gt;261,"0",VLOOKUP(H45,[1]Tables!$Q$5:$R$275,2,FALSE))</f>
        <v>121</v>
      </c>
      <c r="J45" s="70">
        <f t="shared" si="0"/>
        <v>354</v>
      </c>
      <c r="K45" s="14"/>
      <c r="L45" s="3"/>
      <c r="M45" s="139"/>
      <c r="O45" s="118" t="s">
        <v>73</v>
      </c>
      <c r="P45" s="122" t="s">
        <v>227</v>
      </c>
      <c r="Q45" s="122" t="s">
        <v>119</v>
      </c>
      <c r="R45" s="137">
        <v>651</v>
      </c>
      <c r="S45" s="117"/>
    </row>
    <row r="46" spans="1:19" ht="18">
      <c r="A46" s="100">
        <v>42</v>
      </c>
      <c r="B46" s="192" t="s">
        <v>6</v>
      </c>
      <c r="C46" s="85" t="s">
        <v>251</v>
      </c>
      <c r="D46" s="58">
        <v>50</v>
      </c>
      <c r="E46" s="126">
        <f>IF(D46&lt;1,"0",VLOOKUP(D46,[1]Tables!$F$5:$G$244,2,FALSE))</f>
        <v>60</v>
      </c>
      <c r="F46" s="20">
        <v>119</v>
      </c>
      <c r="G46" s="131">
        <f>IF(F46&lt;1,"0", VLOOKUP(F46,[1]Tables!$I$5:$J$223,2, FALSE))</f>
        <v>217</v>
      </c>
      <c r="H46" s="20">
        <v>195</v>
      </c>
      <c r="I46" s="71">
        <f>IF(H46&gt;261,"0",VLOOKUP(H46,[1]Tables!$Q$5:$R$275,2,FALSE))</f>
        <v>148</v>
      </c>
      <c r="J46" s="72">
        <f t="shared" si="0"/>
        <v>425</v>
      </c>
      <c r="K46" s="14"/>
      <c r="L46" s="3"/>
      <c r="M46" s="139"/>
      <c r="O46" s="118" t="s">
        <v>69</v>
      </c>
      <c r="P46" s="122" t="s">
        <v>222</v>
      </c>
      <c r="Q46" s="122" t="s">
        <v>284</v>
      </c>
      <c r="R46" s="138">
        <v>636</v>
      </c>
      <c r="S46" s="125"/>
    </row>
    <row r="47" spans="1:19" ht="19" thickBot="1">
      <c r="A47" s="100">
        <v>43</v>
      </c>
      <c r="B47" s="192" t="s">
        <v>6</v>
      </c>
      <c r="C47" s="85" t="s">
        <v>252</v>
      </c>
      <c r="D47" s="58">
        <v>85</v>
      </c>
      <c r="E47" s="126">
        <f>IF(D47&lt;1,"0",VLOOKUP(D47,[1]Tables!$F$5:$G$244,2,FALSE))</f>
        <v>145</v>
      </c>
      <c r="F47" s="299">
        <v>190</v>
      </c>
      <c r="G47" s="131">
        <f>IF(F47&lt;1,"0", VLOOKUP(F47,[1]Tables!$I$5:$J$223,2, FALSE))</f>
        <v>430</v>
      </c>
      <c r="H47" s="20">
        <v>273</v>
      </c>
      <c r="I47" s="71" t="str">
        <f>IF(H47&gt;261,"0",VLOOKUP(H47,[1]Tables!$Q$5:$R$275,2,FALSE))</f>
        <v>0</v>
      </c>
      <c r="J47" s="72">
        <f t="shared" si="0"/>
        <v>575</v>
      </c>
      <c r="K47" s="14"/>
      <c r="L47" s="3"/>
      <c r="M47" s="139"/>
      <c r="O47" s="118" t="s">
        <v>70</v>
      </c>
      <c r="P47" s="122" t="s">
        <v>283</v>
      </c>
      <c r="Q47" s="122" t="s">
        <v>240</v>
      </c>
      <c r="R47" s="138">
        <v>600</v>
      </c>
      <c r="S47" s="125"/>
    </row>
    <row r="48" spans="1:19" ht="19" thickBot="1">
      <c r="A48" s="101">
        <v>44</v>
      </c>
      <c r="B48" s="193" t="s">
        <v>6</v>
      </c>
      <c r="C48" s="104" t="s">
        <v>253</v>
      </c>
      <c r="D48" s="303">
        <v>137</v>
      </c>
      <c r="E48" s="129">
        <f>IF(D48&lt;1,"0",VLOOKUP(D48,[1]Tables!$F$5:$G$244,2,FALSE))</f>
        <v>301</v>
      </c>
      <c r="F48" s="73">
        <v>79</v>
      </c>
      <c r="G48" s="74">
        <f>IF(F48&lt;1,"0", VLOOKUP(F48,[1]Tables!$I$5:$J$223,2, FALSE))</f>
        <v>98</v>
      </c>
      <c r="H48" s="73">
        <v>207</v>
      </c>
      <c r="I48" s="74">
        <f>IF(H48&gt;261,"0",VLOOKUP(H48,[1]Tables!$Q$5:$R$275,2,FALSE))</f>
        <v>112</v>
      </c>
      <c r="J48" s="75">
        <f t="shared" si="0"/>
        <v>511</v>
      </c>
      <c r="K48" s="14">
        <f>SUM(J45:J48)</f>
        <v>1865</v>
      </c>
      <c r="L48" s="96">
        <v>3</v>
      </c>
      <c r="M48" s="231">
        <v>11</v>
      </c>
      <c r="O48" s="119"/>
      <c r="P48" s="124"/>
      <c r="Q48" s="124"/>
      <c r="R48" s="124"/>
      <c r="S48" s="125"/>
    </row>
    <row r="49" spans="1:19" ht="18">
      <c r="A49" s="99">
        <v>45</v>
      </c>
      <c r="B49" s="191" t="s">
        <v>28</v>
      </c>
      <c r="C49" s="87" t="s">
        <v>227</v>
      </c>
      <c r="D49" s="184">
        <v>83</v>
      </c>
      <c r="E49" s="130">
        <f>IF(D49&lt;1,"0",VLOOKUP(D49,[1]Tables!$F$5:$G$244,2,FALSE))</f>
        <v>139</v>
      </c>
      <c r="F49" s="297">
        <v>159</v>
      </c>
      <c r="G49" s="133">
        <f>IF(F49&lt;1,"0", VLOOKUP(F49,[1]Tables!$I$5:$J$223,2, FALSE))</f>
        <v>337</v>
      </c>
      <c r="H49" s="301">
        <v>186</v>
      </c>
      <c r="I49" s="78">
        <f>IF(H49&gt;261,"0",VLOOKUP(H49,[1]Tables!$Q$5:$R$275,2,FALSE))</f>
        <v>175</v>
      </c>
      <c r="J49" s="317">
        <f t="shared" si="0"/>
        <v>651</v>
      </c>
      <c r="K49" s="14"/>
      <c r="L49" s="3"/>
      <c r="M49" s="139"/>
      <c r="O49" s="123" t="s">
        <v>280</v>
      </c>
      <c r="P49" s="125" t="s">
        <v>282</v>
      </c>
      <c r="Q49" s="125"/>
      <c r="R49" s="125"/>
      <c r="S49" s="117"/>
    </row>
    <row r="50" spans="1:19" ht="18">
      <c r="A50" s="100">
        <v>46</v>
      </c>
      <c r="B50" s="192" t="s">
        <v>28</v>
      </c>
      <c r="C50" s="85" t="s">
        <v>254</v>
      </c>
      <c r="D50" s="58">
        <v>80</v>
      </c>
      <c r="E50" s="126">
        <f>IF(D50&lt;1,"0",VLOOKUP(D50,[1]Tables!$F$5:$G$244,2,FALSE))</f>
        <v>130</v>
      </c>
      <c r="F50" s="20">
        <v>112</v>
      </c>
      <c r="G50" s="131">
        <f>IF(F50&lt;1,"0", VLOOKUP(F50,[1]Tables!$I$5:$J$223,2, FALSE))</f>
        <v>196</v>
      </c>
      <c r="H50" s="20">
        <v>203</v>
      </c>
      <c r="I50" s="71">
        <f>IF(H50&gt;261,"0",VLOOKUP(H50,[1]Tables!$Q$5:$R$275,2,FALSE))</f>
        <v>124</v>
      </c>
      <c r="J50" s="72">
        <f t="shared" si="0"/>
        <v>450</v>
      </c>
      <c r="K50" s="14"/>
      <c r="L50" s="3"/>
      <c r="M50" s="139"/>
      <c r="O50" s="118" t="s">
        <v>72</v>
      </c>
      <c r="P50" s="122" t="s">
        <v>76</v>
      </c>
      <c r="Q50" s="122" t="s">
        <v>77</v>
      </c>
      <c r="R50" s="118" t="s">
        <v>23</v>
      </c>
      <c r="S50" s="125"/>
    </row>
    <row r="51" spans="1:19" ht="19" thickBot="1">
      <c r="A51" s="100">
        <v>47</v>
      </c>
      <c r="B51" s="192" t="s">
        <v>28</v>
      </c>
      <c r="C51" s="85" t="s">
        <v>255</v>
      </c>
      <c r="D51" s="58">
        <v>95</v>
      </c>
      <c r="E51" s="126">
        <f>IF(D51&lt;1,"0",VLOOKUP(D51,[1]Tables!$F$5:$G$244,2,FALSE))</f>
        <v>175</v>
      </c>
      <c r="F51" s="20">
        <v>152</v>
      </c>
      <c r="G51" s="131">
        <f>IF(F51&lt;1,"0", VLOOKUP(F51,[1]Tables!$I$5:$J$223,2, FALSE))</f>
        <v>316</v>
      </c>
      <c r="H51" s="20">
        <v>214</v>
      </c>
      <c r="I51" s="71">
        <f>IF(H51&gt;261,"0",VLOOKUP(H51,[1]Tables!$Q$5:$R$275,2,FALSE))</f>
        <v>94</v>
      </c>
      <c r="J51" s="72">
        <f t="shared" si="0"/>
        <v>585</v>
      </c>
      <c r="K51" s="14"/>
      <c r="L51" s="3"/>
      <c r="M51" s="139"/>
      <c r="O51" s="118" t="s">
        <v>73</v>
      </c>
      <c r="P51" s="122" t="s">
        <v>244</v>
      </c>
      <c r="Q51" s="122" t="s">
        <v>101</v>
      </c>
      <c r="R51" s="137">
        <v>399</v>
      </c>
      <c r="S51" s="125"/>
    </row>
    <row r="52" spans="1:19" ht="19" thickBot="1">
      <c r="A52" s="101">
        <v>48</v>
      </c>
      <c r="B52" s="193" t="s">
        <v>28</v>
      </c>
      <c r="C52" s="104" t="s">
        <v>208</v>
      </c>
      <c r="D52" s="303">
        <v>106</v>
      </c>
      <c r="E52" s="129">
        <f>IF(D52&lt;1,"0",VLOOKUP(D52,[1]Tables!$F$5:$G$244,2,FALSE))</f>
        <v>208</v>
      </c>
      <c r="F52" s="73">
        <v>107</v>
      </c>
      <c r="G52" s="74">
        <f>IF(F52&lt;1,"0", VLOOKUP(F52,[1]Tables!$I$5:$J$223,2, FALSE))</f>
        <v>181</v>
      </c>
      <c r="H52" s="73">
        <v>235</v>
      </c>
      <c r="I52" s="74">
        <f>IF(H52&gt;261,"0",VLOOKUP(H52,[1]Tables!$Q$5:$R$275,2,FALSE))</f>
        <v>52</v>
      </c>
      <c r="J52" s="75">
        <f t="shared" si="0"/>
        <v>441</v>
      </c>
      <c r="K52" s="14">
        <f>SUM(J49:J52)</f>
        <v>2127</v>
      </c>
      <c r="L52" s="96">
        <v>1</v>
      </c>
      <c r="M52" s="231">
        <v>15</v>
      </c>
      <c r="O52" s="118" t="s">
        <v>74</v>
      </c>
      <c r="P52" s="122" t="s">
        <v>216</v>
      </c>
      <c r="Q52" s="122" t="s">
        <v>101</v>
      </c>
      <c r="R52" s="138">
        <v>370</v>
      </c>
      <c r="S52" s="125"/>
    </row>
    <row r="53" spans="1:19" ht="18">
      <c r="A53" s="99">
        <v>49</v>
      </c>
      <c r="B53" s="194" t="s">
        <v>11</v>
      </c>
      <c r="C53" s="87" t="s">
        <v>256</v>
      </c>
      <c r="D53" s="184">
        <v>38</v>
      </c>
      <c r="E53" s="130">
        <f>IF(D53&lt;1,"0",VLOOKUP(D53,[1]Tables!$F$5:$G$244,2,FALSE))</f>
        <v>38</v>
      </c>
      <c r="F53" s="68">
        <v>65</v>
      </c>
      <c r="G53" s="133">
        <f>IF(F53&lt;1,"0", VLOOKUP(F53,[1]Tables!$I$5:$J$223,2, FALSE))</f>
        <v>70</v>
      </c>
      <c r="H53" s="184">
        <v>242</v>
      </c>
      <c r="I53" s="78">
        <f>IF(H53&gt;261,"0",VLOOKUP(H53,[1]Tables!$Q$5:$R$275,2,FALSE))</f>
        <v>38</v>
      </c>
      <c r="J53" s="79">
        <f t="shared" si="0"/>
        <v>146</v>
      </c>
      <c r="K53" s="14"/>
      <c r="L53" s="3"/>
      <c r="M53" s="139"/>
      <c r="O53" s="118" t="s">
        <v>70</v>
      </c>
      <c r="P53" s="122" t="s">
        <v>130</v>
      </c>
      <c r="Q53" s="122" t="s">
        <v>59</v>
      </c>
      <c r="R53" s="138">
        <v>318</v>
      </c>
      <c r="S53" s="125"/>
    </row>
    <row r="54" spans="1:19" ht="18">
      <c r="A54" s="100">
        <v>50</v>
      </c>
      <c r="B54" s="195" t="s">
        <v>11</v>
      </c>
      <c r="C54" s="85" t="s">
        <v>257</v>
      </c>
      <c r="D54" s="58">
        <v>41</v>
      </c>
      <c r="E54" s="126">
        <f>IF(D54&lt;1,"0",VLOOKUP(D54,[1]Tables!$F$5:$G$244,2,FALSE))</f>
        <v>42</v>
      </c>
      <c r="F54" s="20">
        <v>77</v>
      </c>
      <c r="G54" s="131">
        <f>IF(F54&lt;1,"0", VLOOKUP(F54,[1]Tables!$I$5:$J$223,2, FALSE))</f>
        <v>94</v>
      </c>
      <c r="H54" s="20">
        <v>215</v>
      </c>
      <c r="I54" s="71">
        <f>IF(H54&gt;261,"0",VLOOKUP(H54,[1]Tables!$Q$5:$R$275,2,FALSE))</f>
        <v>92</v>
      </c>
      <c r="J54" s="72">
        <f t="shared" si="0"/>
        <v>228</v>
      </c>
      <c r="K54" s="14"/>
      <c r="L54" s="3"/>
      <c r="M54" s="139"/>
      <c r="O54" s="305"/>
      <c r="P54" s="305"/>
      <c r="Q54" s="305"/>
      <c r="R54" s="305"/>
      <c r="S54" s="125"/>
    </row>
    <row r="55" spans="1:19" ht="16" thickBot="1">
      <c r="A55" s="100">
        <v>51</v>
      </c>
      <c r="B55" s="195" t="s">
        <v>11</v>
      </c>
      <c r="C55" s="85" t="s">
        <v>258</v>
      </c>
      <c r="D55" s="58">
        <v>16</v>
      </c>
      <c r="E55" s="126">
        <f>IF(D55&lt;1,"0",VLOOKUP(D55,[1]Tables!$F$5:$G$244,2,FALSE))</f>
        <v>16</v>
      </c>
      <c r="F55" s="20">
        <v>45</v>
      </c>
      <c r="G55" s="131">
        <f>IF(F55&lt;1,"0", VLOOKUP(F55,[1]Tables!$I$5:$J$223,2, FALSE))</f>
        <v>45</v>
      </c>
      <c r="H55" s="20">
        <v>230</v>
      </c>
      <c r="I55" s="71">
        <f>IF(H55&gt;261,"0",VLOOKUP(H55,[1]Tables!$Q$5:$R$275,2,FALSE))</f>
        <v>62</v>
      </c>
      <c r="J55" s="72">
        <f t="shared" si="0"/>
        <v>123</v>
      </c>
      <c r="K55" s="14"/>
      <c r="L55" s="3"/>
      <c r="M55" s="139"/>
      <c r="O55" s="223"/>
      <c r="P55" s="223"/>
      <c r="Q55" s="223"/>
      <c r="R55" s="223"/>
      <c r="S55" s="256"/>
    </row>
    <row r="56" spans="1:19" ht="16" thickBot="1">
      <c r="A56" s="101">
        <v>52</v>
      </c>
      <c r="B56" s="196" t="s">
        <v>11</v>
      </c>
      <c r="C56" s="95" t="s">
        <v>247</v>
      </c>
      <c r="D56" s="233">
        <v>45</v>
      </c>
      <c r="E56" s="127">
        <f>IF(D56&lt;1,"0",VLOOKUP(D56,[1]Tables!$F$5:$G$244,2,FALSE))</f>
        <v>50</v>
      </c>
      <c r="F56" s="73">
        <v>30</v>
      </c>
      <c r="G56" s="74">
        <f>IF(F56&lt;1,"0", VLOOKUP(F56,[1]Tables!$I$5:$J$223,2, FALSE))</f>
        <v>30</v>
      </c>
      <c r="H56" s="73">
        <v>225</v>
      </c>
      <c r="I56" s="80">
        <f>IF(H56&gt;261,"0",VLOOKUP(H56,[1]Tables!$Q$5:$R$275,2,FALSE))</f>
        <v>72</v>
      </c>
      <c r="J56" s="81">
        <f t="shared" si="0"/>
        <v>152</v>
      </c>
      <c r="K56" s="14">
        <f>SUM(J53:J56)</f>
        <v>649</v>
      </c>
      <c r="L56" s="96">
        <v>8</v>
      </c>
      <c r="M56" s="231">
        <v>1</v>
      </c>
      <c r="O56" s="223"/>
      <c r="P56" s="223"/>
      <c r="Q56" s="223"/>
      <c r="R56" s="223"/>
      <c r="S56" s="256"/>
    </row>
    <row r="57" spans="1:19" ht="18">
      <c r="A57" s="99">
        <v>53</v>
      </c>
      <c r="B57" s="203" t="s">
        <v>105</v>
      </c>
      <c r="C57" s="215"/>
      <c r="D57" s="184"/>
      <c r="E57" s="128" t="str">
        <f>IF(D57&lt;1,"0",VLOOKUP(D57,[1]Tables!$F$5:$G$244,2,FALSE))</f>
        <v>0</v>
      </c>
      <c r="F57" s="6"/>
      <c r="G57" s="133" t="str">
        <f>IF(F57&lt;1,"0", VLOOKUP(F57,[1]Tables!$I$5:$J$223,2, FALSE))</f>
        <v>0</v>
      </c>
      <c r="H57" s="6">
        <v>261</v>
      </c>
      <c r="I57" s="69">
        <f>IF(H57&gt;261,"0",VLOOKUP(H57,[1]Tables!$Q$5:$R$275,2,FALSE))</f>
        <v>0</v>
      </c>
      <c r="J57" s="70">
        <f t="shared" si="0"/>
        <v>0</v>
      </c>
      <c r="K57" s="14"/>
      <c r="L57" s="3"/>
      <c r="M57" s="139"/>
      <c r="O57" s="304"/>
      <c r="P57" s="305"/>
      <c r="Q57" s="305"/>
      <c r="R57" s="305"/>
      <c r="S57" s="125"/>
    </row>
    <row r="58" spans="1:19" ht="18">
      <c r="A58" s="100">
        <v>54</v>
      </c>
      <c r="B58" s="206" t="s">
        <v>105</v>
      </c>
      <c r="C58" s="217"/>
      <c r="D58" s="58"/>
      <c r="E58" s="126" t="str">
        <f>IF(D58&lt;1,"0",VLOOKUP(D58,[1]Tables!$F$5:$G$244,2,FALSE))</f>
        <v>0</v>
      </c>
      <c r="F58" s="20"/>
      <c r="G58" s="131" t="str">
        <f>IF(F58&lt;1,"0", VLOOKUP(F58,[1]Tables!$I$5:$J$223,2, FALSE))</f>
        <v>0</v>
      </c>
      <c r="H58" s="20">
        <v>261</v>
      </c>
      <c r="I58" s="71">
        <f>IF(H58&gt;261,"0",VLOOKUP(H58,[1]Tables!$Q$5:$R$275,2,FALSE))</f>
        <v>0</v>
      </c>
      <c r="J58" s="72">
        <f t="shared" si="0"/>
        <v>0</v>
      </c>
      <c r="K58" s="14"/>
      <c r="L58" s="3"/>
      <c r="M58" s="139"/>
      <c r="O58" s="305"/>
      <c r="P58" s="305"/>
      <c r="Q58" s="305"/>
      <c r="R58" s="305"/>
      <c r="S58" s="117"/>
    </row>
    <row r="59" spans="1:19" ht="19" thickBot="1">
      <c r="A59" s="100">
        <v>55</v>
      </c>
      <c r="B59" s="206" t="s">
        <v>105</v>
      </c>
      <c r="C59" s="217"/>
      <c r="D59" s="58"/>
      <c r="E59" s="126" t="str">
        <f>IF(D59&lt;1,"0",VLOOKUP(D59,[1]Tables!$F$5:$G$244,2,FALSE))</f>
        <v>0</v>
      </c>
      <c r="F59" s="20"/>
      <c r="G59" s="131" t="str">
        <f>IF(F59&lt;1,"0", VLOOKUP(F59,[1]Tables!$I$5:$J$223,2, FALSE))</f>
        <v>0</v>
      </c>
      <c r="H59" s="20">
        <v>261</v>
      </c>
      <c r="I59" s="71">
        <f>IF(H59&gt;261,"0",VLOOKUP(H59,[1]Tables!$Q$5:$R$275,2,FALSE))</f>
        <v>0</v>
      </c>
      <c r="J59" s="72">
        <f t="shared" si="0"/>
        <v>0</v>
      </c>
      <c r="K59" s="14"/>
      <c r="L59" s="3"/>
      <c r="M59" s="139"/>
      <c r="O59" s="305"/>
      <c r="P59" s="305"/>
      <c r="Q59" s="305"/>
      <c r="R59" s="305"/>
      <c r="S59" s="125"/>
    </row>
    <row r="60" spans="1:19" ht="19" thickBot="1">
      <c r="A60" s="101">
        <v>56</v>
      </c>
      <c r="B60" s="208" t="s">
        <v>105</v>
      </c>
      <c r="C60" s="221"/>
      <c r="D60" s="233"/>
      <c r="E60" s="127" t="str">
        <f>IF(D60&lt;1,"0",VLOOKUP(D60,[1]Tables!$F$5:$G$244,2,FALSE))</f>
        <v>0</v>
      </c>
      <c r="F60" s="73"/>
      <c r="G60" s="74" t="str">
        <f>IF(F60&lt;1,"0", VLOOKUP(F60,[1]Tables!$I$5:$J$223,2, FALSE))</f>
        <v>0</v>
      </c>
      <c r="H60" s="73">
        <v>261</v>
      </c>
      <c r="I60" s="80">
        <f>IF(H60&gt;261,"0",VLOOKUP(H60,[1]Tables!$Q$5:$R$275,2,FALSE))</f>
        <v>0</v>
      </c>
      <c r="J60" s="81">
        <f t="shared" si="0"/>
        <v>0</v>
      </c>
      <c r="K60" s="14">
        <f>SUM(J57:J60)</f>
        <v>0</v>
      </c>
      <c r="L60" s="96"/>
      <c r="M60" s="231"/>
      <c r="O60" s="305"/>
      <c r="P60" s="305"/>
      <c r="Q60" s="305"/>
      <c r="R60" s="305"/>
      <c r="S60" s="125"/>
    </row>
    <row r="61" spans="1:19" ht="18">
      <c r="A61" s="99">
        <v>57</v>
      </c>
      <c r="B61" s="150"/>
      <c r="C61" s="103"/>
      <c r="D61" s="15"/>
      <c r="E61" s="128" t="str">
        <f>IF(D61&lt;1,"0",VLOOKUP(D61,[1]Tables!$F$5:$G$244,2,FALSE))</f>
        <v>0</v>
      </c>
      <c r="F61" s="6"/>
      <c r="G61" s="133" t="str">
        <f>IF(F61&lt;1,"0", VLOOKUP(F61,[1]Tables!$I$5:$J$223,2, FALSE))</f>
        <v>0</v>
      </c>
      <c r="H61" s="6">
        <v>261</v>
      </c>
      <c r="I61" s="69">
        <f>IF(H61&gt;261,"0",VLOOKUP(H61,[1]Tables!$Q$5:$R$275,2,FALSE))</f>
        <v>0</v>
      </c>
      <c r="J61" s="70">
        <f t="shared" si="0"/>
        <v>0</v>
      </c>
      <c r="K61" s="14"/>
      <c r="L61" s="3"/>
      <c r="M61" s="139"/>
      <c r="O61" s="305"/>
      <c r="P61" s="305"/>
      <c r="Q61" s="305"/>
      <c r="R61" s="305"/>
      <c r="S61" s="125"/>
    </row>
    <row r="62" spans="1:19" ht="18">
      <c r="A62" s="100">
        <v>58</v>
      </c>
      <c r="B62" s="151"/>
      <c r="C62" s="85"/>
      <c r="D62" s="236"/>
      <c r="E62" s="126" t="str">
        <f>IF(D62&lt;1,"0",VLOOKUP(D62,[1]Tables!$F$5:$G$244,2,FALSE))</f>
        <v>0</v>
      </c>
      <c r="F62" s="20"/>
      <c r="G62" s="131" t="str">
        <f>IF(F62&lt;1,"0", VLOOKUP(F62,[1]Tables!$I$5:$J$223,2, FALSE))</f>
        <v>0</v>
      </c>
      <c r="H62" s="20">
        <v>261</v>
      </c>
      <c r="I62" s="71">
        <f>IF(H62&gt;261,"0",VLOOKUP(H62,[1]Tables!$Q$5:$R$275,2,FALSE))</f>
        <v>0</v>
      </c>
      <c r="J62" s="72">
        <f t="shared" si="0"/>
        <v>0</v>
      </c>
      <c r="K62" s="14"/>
      <c r="L62" s="3"/>
      <c r="M62" s="139"/>
      <c r="O62" s="305"/>
      <c r="P62" s="305"/>
      <c r="Q62" s="305"/>
      <c r="R62" s="305"/>
      <c r="S62" s="117"/>
    </row>
    <row r="63" spans="1:19" ht="19" thickBot="1">
      <c r="A63" s="100">
        <v>59</v>
      </c>
      <c r="B63" s="151"/>
      <c r="C63" s="85"/>
      <c r="D63" s="236"/>
      <c r="E63" s="126" t="str">
        <f>IF(D63&lt;1,"0",VLOOKUP(D63,[1]Tables!$F$5:$G$244,2,FALSE))</f>
        <v>0</v>
      </c>
      <c r="F63" s="20"/>
      <c r="G63" s="131" t="str">
        <f>IF(F63&lt;1,"0", VLOOKUP(F63,[1]Tables!$I$5:$J$223,2, FALSE))</f>
        <v>0</v>
      </c>
      <c r="H63" s="20">
        <v>261</v>
      </c>
      <c r="I63" s="71">
        <f>IF(H63&gt;261,"0",VLOOKUP(H63,[1]Tables!$Q$5:$R$275,2,FALSE))</f>
        <v>0</v>
      </c>
      <c r="J63" s="72">
        <f t="shared" si="0"/>
        <v>0</v>
      </c>
      <c r="K63" s="14"/>
      <c r="L63" s="3"/>
      <c r="M63" s="139"/>
      <c r="O63" s="304"/>
      <c r="P63" s="305"/>
      <c r="Q63" s="305"/>
      <c r="R63" s="306"/>
      <c r="S63" s="84"/>
    </row>
    <row r="64" spans="1:19" ht="19" thickBot="1">
      <c r="A64" s="101">
        <v>60</v>
      </c>
      <c r="B64" s="152"/>
      <c r="C64" s="104"/>
      <c r="D64" s="237"/>
      <c r="E64" s="129" t="str">
        <f>IF(D64&lt;1,"0",VLOOKUP(D64,[1]Tables!$F$5:$G$244,2,FALSE))</f>
        <v>0</v>
      </c>
      <c r="F64" s="73"/>
      <c r="G64" s="74" t="str">
        <f>IF(F64&lt;1,"0", VLOOKUP(F64,[1]Tables!$I$5:$J$223,2, FALSE))</f>
        <v>0</v>
      </c>
      <c r="H64" s="73">
        <v>261</v>
      </c>
      <c r="I64" s="74">
        <f>IF(H64&gt;261,"0",VLOOKUP(H64,[1]Tables!$Q$5:$R$275,2,FALSE))</f>
        <v>0</v>
      </c>
      <c r="J64" s="75">
        <f t="shared" si="0"/>
        <v>0</v>
      </c>
      <c r="K64" s="14">
        <f>SUM(J61:J64)</f>
        <v>0</v>
      </c>
      <c r="L64" s="96"/>
      <c r="M64" s="231"/>
      <c r="O64" s="305"/>
      <c r="P64" s="305"/>
      <c r="Q64" s="305"/>
      <c r="R64" s="305"/>
      <c r="S64" s="125"/>
    </row>
    <row r="65" spans="1:19" ht="18">
      <c r="A65" s="99">
        <v>61</v>
      </c>
      <c r="B65" s="150"/>
      <c r="C65" s="87"/>
      <c r="D65" s="15"/>
      <c r="E65" s="130" t="str">
        <f>IF(D65&lt;1,"0",VLOOKUP(D65,[1]Tables!$F$5:$G$244,2,FALSE))</f>
        <v>0</v>
      </c>
      <c r="F65" s="6"/>
      <c r="G65" s="133" t="str">
        <f>IF(F65&lt;1,"0", VLOOKUP(F65,[1]Tables!$I$5:$J$223,2, FALSE))</f>
        <v>0</v>
      </c>
      <c r="H65" s="184">
        <v>261</v>
      </c>
      <c r="I65" s="78">
        <f>IF(H65&gt;261,"0",VLOOKUP(H65,[1]Tables!$Q$5:$R$275,2,FALSE))</f>
        <v>0</v>
      </c>
      <c r="J65" s="79">
        <f t="shared" si="0"/>
        <v>0</v>
      </c>
      <c r="K65" s="14"/>
      <c r="L65" s="3"/>
      <c r="M65" s="139"/>
      <c r="O65" s="305"/>
      <c r="P65" s="305"/>
      <c r="Q65" s="305"/>
      <c r="R65" s="305"/>
      <c r="S65" s="125"/>
    </row>
    <row r="66" spans="1:19" ht="18">
      <c r="A66" s="100">
        <v>62</v>
      </c>
      <c r="B66" s="151"/>
      <c r="C66" s="85"/>
      <c r="D66" s="236"/>
      <c r="E66" s="126" t="str">
        <f>IF(D66&lt;1,"0",VLOOKUP(D66,[1]Tables!$F$5:$G$244,2,FALSE))</f>
        <v>0</v>
      </c>
      <c r="F66" s="20"/>
      <c r="G66" s="131" t="str">
        <f>IF(F66&lt;1,"0", VLOOKUP(F66,[1]Tables!$I$5:$J$223,2, FALSE))</f>
        <v>0</v>
      </c>
      <c r="H66" s="20">
        <v>261</v>
      </c>
      <c r="I66" s="71">
        <f>IF(H66&gt;261,"0",VLOOKUP(H66,[1]Tables!$Q$5:$R$275,2,FALSE))</f>
        <v>0</v>
      </c>
      <c r="J66" s="72">
        <f t="shared" si="0"/>
        <v>0</v>
      </c>
      <c r="K66" s="14"/>
      <c r="L66" s="3"/>
      <c r="M66" s="139"/>
      <c r="O66" s="305"/>
      <c r="P66" s="305"/>
      <c r="Q66" s="305"/>
      <c r="R66" s="305"/>
      <c r="S66" s="125"/>
    </row>
    <row r="67" spans="1:19" ht="19" thickBot="1">
      <c r="A67" s="100">
        <v>63</v>
      </c>
      <c r="B67" s="151"/>
      <c r="C67" s="85"/>
      <c r="D67" s="236"/>
      <c r="E67" s="126" t="str">
        <f>IF(D67&lt;1,"0",VLOOKUP(D67,[1]Tables!$F$5:$G$244,2,FALSE))</f>
        <v>0</v>
      </c>
      <c r="F67" s="20"/>
      <c r="G67" s="131" t="str">
        <f>IF(F67&lt;1,"0", VLOOKUP(F67,[1]Tables!$I$5:$J$223,2, FALSE))</f>
        <v>0</v>
      </c>
      <c r="H67" s="20">
        <v>261</v>
      </c>
      <c r="I67" s="71">
        <f>IF(H67&gt;261,"0",VLOOKUP(H67,[1]Tables!$Q$5:$R$275,2,FALSE))</f>
        <v>0</v>
      </c>
      <c r="J67" s="72">
        <f t="shared" si="0"/>
        <v>0</v>
      </c>
      <c r="K67" s="14"/>
      <c r="L67" s="3"/>
      <c r="M67" s="139"/>
      <c r="O67" s="305"/>
      <c r="P67" s="305"/>
      <c r="Q67" s="305"/>
      <c r="R67" s="305"/>
      <c r="S67" s="125"/>
    </row>
    <row r="68" spans="1:19" ht="16" thickBot="1">
      <c r="A68" s="101">
        <v>64</v>
      </c>
      <c r="B68" s="152"/>
      <c r="C68" s="95"/>
      <c r="D68" s="237"/>
      <c r="E68" s="127" t="str">
        <f>IF(D68&lt;1,"0",VLOOKUP(D68,[1]Tables!$F$5:$G$244,2,FALSE))</f>
        <v>0</v>
      </c>
      <c r="F68" s="73"/>
      <c r="G68" s="74" t="str">
        <f>IF(F68&lt;1,"0", VLOOKUP(F68,[1]Tables!$I$5:$J$223,2, FALSE))</f>
        <v>0</v>
      </c>
      <c r="H68" s="73">
        <v>261</v>
      </c>
      <c r="I68" s="80">
        <f>IF(H68&gt;261,"0",VLOOKUP(H68,[1]Tables!$Q$5:$R$275,2,FALSE))</f>
        <v>0</v>
      </c>
      <c r="J68" s="81">
        <f t="shared" si="0"/>
        <v>0</v>
      </c>
      <c r="K68" s="14">
        <f>SUM(J65:J68)</f>
        <v>0</v>
      </c>
      <c r="L68" s="96"/>
      <c r="M68" s="231"/>
      <c r="O68" s="307"/>
      <c r="P68" s="307"/>
      <c r="Q68" s="307"/>
      <c r="R68" s="307"/>
      <c r="S68" s="255"/>
    </row>
    <row r="69" spans="1:19">
      <c r="A69" s="99">
        <v>65</v>
      </c>
      <c r="B69" s="150"/>
      <c r="C69" s="103"/>
      <c r="D69" s="15"/>
      <c r="E69" s="128" t="str">
        <f>IF(D69&lt;1,"0",VLOOKUP(D69,[1]Tables!$F$5:$G$244,2,FALSE))</f>
        <v>0</v>
      </c>
      <c r="F69" s="6"/>
      <c r="G69" s="133" t="str">
        <f>IF(F69&lt;1,"0", VLOOKUP(F69,[1]Tables!$I$5:$J$223,2, FALSE))</f>
        <v>0</v>
      </c>
      <c r="H69" s="6">
        <v>261</v>
      </c>
      <c r="I69" s="69">
        <f>IF(H69&gt;261,"0",VLOOKUP(H69,[1]Tables!$Q$5:$R$275,2,FALSE))</f>
        <v>0</v>
      </c>
      <c r="J69" s="70">
        <f t="shared" si="0"/>
        <v>0</v>
      </c>
      <c r="K69" s="14"/>
      <c r="L69" s="3"/>
      <c r="M69" s="139"/>
      <c r="O69" s="307"/>
      <c r="P69" s="307"/>
      <c r="Q69" s="307"/>
      <c r="R69" s="307"/>
      <c r="S69" s="255"/>
    </row>
    <row r="70" spans="1:19" ht="18">
      <c r="A70" s="100">
        <v>66</v>
      </c>
      <c r="B70" s="151"/>
      <c r="C70" s="85"/>
      <c r="D70" s="236"/>
      <c r="E70" s="126" t="str">
        <f>IF(D70&lt;1,"0",VLOOKUP(D70,[1]Tables!$F$5:$G$244,2,FALSE))</f>
        <v>0</v>
      </c>
      <c r="F70" s="20"/>
      <c r="G70" s="131" t="str">
        <f>IF(F70&lt;1,"0", VLOOKUP(F70,[1]Tables!$I$5:$J$223,2, FALSE))</f>
        <v>0</v>
      </c>
      <c r="H70" s="20">
        <v>261</v>
      </c>
      <c r="I70" s="71">
        <f>IF(H70&gt;261,"0",VLOOKUP(H70,[1]Tables!$Q$5:$R$275,2,FALSE))</f>
        <v>0</v>
      </c>
      <c r="J70" s="72">
        <f t="shared" ref="J70:J108" si="1">I70+G70+E70</f>
        <v>0</v>
      </c>
      <c r="K70" s="14"/>
      <c r="L70" s="3"/>
      <c r="M70" s="139"/>
      <c r="O70" s="308"/>
      <c r="P70" s="117"/>
      <c r="Q70" s="117"/>
      <c r="R70" s="117"/>
    </row>
    <row r="71" spans="1:19" ht="19" thickBot="1">
      <c r="A71" s="100">
        <v>67</v>
      </c>
      <c r="B71" s="151"/>
      <c r="C71" s="85"/>
      <c r="D71" s="236"/>
      <c r="E71" s="126" t="str">
        <f>IF(D71&lt;1,"0",VLOOKUP(D71,[1]Tables!$F$5:$G$244,2,FALSE))</f>
        <v>0</v>
      </c>
      <c r="F71" s="20"/>
      <c r="G71" s="131" t="str">
        <f>IF(F71&lt;1,"0", VLOOKUP(F71,[1]Tables!$I$5:$J$223,2, FALSE))</f>
        <v>0</v>
      </c>
      <c r="H71" s="20">
        <v>261</v>
      </c>
      <c r="I71" s="71">
        <f>IF(H71&gt;261,"0",VLOOKUP(H71,[1]Tables!$Q$5:$R$275,2,FALSE))</f>
        <v>0</v>
      </c>
      <c r="J71" s="72">
        <f t="shared" si="1"/>
        <v>0</v>
      </c>
      <c r="K71" s="14"/>
      <c r="L71" s="3"/>
      <c r="M71" s="139"/>
      <c r="O71" s="117"/>
      <c r="P71" s="117"/>
      <c r="Q71" s="117"/>
      <c r="R71" s="117"/>
    </row>
    <row r="72" spans="1:19" ht="19" thickBot="1">
      <c r="A72" s="101">
        <v>68</v>
      </c>
      <c r="B72" s="152"/>
      <c r="C72" s="104"/>
      <c r="D72" s="237"/>
      <c r="E72" s="129" t="str">
        <f>IF(D72&lt;1,"0",VLOOKUP(D72,[1]Tables!$F$5:$G$244,2,FALSE))</f>
        <v>0</v>
      </c>
      <c r="F72" s="73"/>
      <c r="G72" s="74" t="str">
        <f>IF(F72&lt;1,"0", VLOOKUP(F72,[1]Tables!$I$5:$J$223,2, FALSE))</f>
        <v>0</v>
      </c>
      <c r="H72" s="73">
        <v>261</v>
      </c>
      <c r="I72" s="74">
        <f>IF(H72&gt;261,"0",VLOOKUP(H72,[1]Tables!$Q$5:$R$275,2,FALSE))</f>
        <v>0</v>
      </c>
      <c r="J72" s="75">
        <f t="shared" si="1"/>
        <v>0</v>
      </c>
      <c r="K72" s="14">
        <f>SUM(J69:J72)</f>
        <v>0</v>
      </c>
      <c r="L72" s="96"/>
      <c r="M72" s="231"/>
      <c r="O72" s="117"/>
      <c r="P72" s="117"/>
      <c r="Q72" s="117"/>
      <c r="R72" s="117"/>
    </row>
    <row r="73" spans="1:19" ht="18">
      <c r="A73" s="99">
        <v>69</v>
      </c>
      <c r="B73" s="203" t="s">
        <v>106</v>
      </c>
      <c r="C73" s="220"/>
      <c r="D73" s="15"/>
      <c r="E73" s="130" t="str">
        <f>IF(D73&lt;1,"0",VLOOKUP(D73,[1]Tables!$F$5:$G$244,2,FALSE))</f>
        <v>0</v>
      </c>
      <c r="F73" s="6"/>
      <c r="G73" s="133" t="str">
        <f>IF(F73&lt;1,"0", VLOOKUP(F73,[1]Tables!$I$5:$J$223,2, FALSE))</f>
        <v>0</v>
      </c>
      <c r="H73" s="6">
        <v>261</v>
      </c>
      <c r="I73" s="78">
        <f>IF(H73&gt;261,"0",VLOOKUP(H73,[1]Tables!$Q$5:$R$275,2,FALSE))</f>
        <v>0</v>
      </c>
      <c r="J73" s="79">
        <f t="shared" si="1"/>
        <v>0</v>
      </c>
      <c r="K73" s="14"/>
      <c r="L73" s="3"/>
      <c r="M73" s="139"/>
      <c r="O73" s="117"/>
      <c r="P73" s="117"/>
      <c r="Q73" s="117"/>
      <c r="R73" s="117"/>
    </row>
    <row r="74" spans="1:19" ht="18">
      <c r="A74" s="100">
        <v>70</v>
      </c>
      <c r="B74" s="206" t="s">
        <v>106</v>
      </c>
      <c r="C74" s="217"/>
      <c r="D74" s="236"/>
      <c r="E74" s="126" t="str">
        <f>IF(D74&lt;1,"0",VLOOKUP(D74,[1]Tables!$F$5:$G$244,2,FALSE))</f>
        <v>0</v>
      </c>
      <c r="F74" s="20"/>
      <c r="G74" s="131" t="str">
        <f>IF(F74&lt;1,"0", VLOOKUP(F74,[1]Tables!$I$5:$J$223,2, FALSE))</f>
        <v>0</v>
      </c>
      <c r="H74" s="20">
        <v>261</v>
      </c>
      <c r="I74" s="71">
        <f>IF(H74&gt;261,"0",VLOOKUP(H74,[1]Tables!$Q$5:$R$275,2,FALSE))</f>
        <v>0</v>
      </c>
      <c r="J74" s="72">
        <f t="shared" si="1"/>
        <v>0</v>
      </c>
      <c r="K74" s="14"/>
      <c r="L74" s="3"/>
      <c r="M74" s="139"/>
      <c r="O74" s="117"/>
      <c r="P74" s="117"/>
      <c r="Q74" s="117"/>
      <c r="R74" s="117"/>
    </row>
    <row r="75" spans="1:19" ht="19" thickBot="1">
      <c r="A75" s="100">
        <v>71</v>
      </c>
      <c r="B75" s="206" t="s">
        <v>106</v>
      </c>
      <c r="C75" s="217"/>
      <c r="D75" s="236"/>
      <c r="E75" s="126" t="str">
        <f>IF(D75&lt;1,"0",VLOOKUP(D75,[1]Tables!$F$5:$G$244,2,FALSE))</f>
        <v>0</v>
      </c>
      <c r="F75" s="20"/>
      <c r="G75" s="131" t="str">
        <f>IF(F75&lt;1,"0", VLOOKUP(F75,[1]Tables!$I$5:$J$223,2, FALSE))</f>
        <v>0</v>
      </c>
      <c r="H75" s="20">
        <v>261</v>
      </c>
      <c r="I75" s="71">
        <f>IF(H75&gt;261,"0",VLOOKUP(H75,[1]Tables!$Q$5:$R$275,2,FALSE))</f>
        <v>0</v>
      </c>
      <c r="J75" s="72">
        <f t="shared" si="1"/>
        <v>0</v>
      </c>
      <c r="K75" s="14"/>
      <c r="L75" s="3"/>
      <c r="M75" s="139"/>
      <c r="O75" s="117"/>
      <c r="P75" s="117"/>
      <c r="Q75" s="117"/>
      <c r="R75" s="117"/>
    </row>
    <row r="76" spans="1:19" ht="19" thickBot="1">
      <c r="A76" s="101">
        <v>72</v>
      </c>
      <c r="B76" s="208" t="s">
        <v>106</v>
      </c>
      <c r="C76" s="221"/>
      <c r="D76" s="237"/>
      <c r="E76" s="127" t="str">
        <f>IF(D76&lt;1,"0",VLOOKUP(D76,[1]Tables!$F$5:$G$244,2,FALSE))</f>
        <v>0</v>
      </c>
      <c r="F76" s="73"/>
      <c r="G76" s="74" t="str">
        <f>IF(F76&lt;1,"0", VLOOKUP(F76,[1]Tables!$I$5:$J$223,2, FALSE))</f>
        <v>0</v>
      </c>
      <c r="H76" s="73">
        <v>261</v>
      </c>
      <c r="I76" s="80">
        <f>IF(H76&gt;261,"0",VLOOKUP(H76,[1]Tables!$Q$5:$R$275,2,FALSE))</f>
        <v>0</v>
      </c>
      <c r="J76" s="81">
        <f t="shared" si="1"/>
        <v>0</v>
      </c>
      <c r="K76" s="14">
        <f>SUM(J73:J76)</f>
        <v>0</v>
      </c>
      <c r="L76" s="96"/>
      <c r="M76" s="231"/>
      <c r="O76" s="308"/>
      <c r="P76" s="117"/>
      <c r="Q76" s="117"/>
      <c r="R76" s="117"/>
    </row>
    <row r="77" spans="1:19" ht="18">
      <c r="A77" s="99">
        <v>73</v>
      </c>
      <c r="B77" s="194" t="s">
        <v>87</v>
      </c>
      <c r="C77" s="247" t="s">
        <v>232</v>
      </c>
      <c r="D77" s="13">
        <v>58</v>
      </c>
      <c r="E77" s="128">
        <f>IF(D77&lt;1,"0",VLOOKUP(D77,[1]Tables!$F$5:$G$244,2,FALSE))</f>
        <v>76</v>
      </c>
      <c r="F77" s="301">
        <v>100</v>
      </c>
      <c r="G77" s="133">
        <f>IF(F77&lt;1,"0", VLOOKUP(F77,[1]Tables!$I$5:$J$223,2, FALSE))</f>
        <v>160</v>
      </c>
      <c r="H77" s="184">
        <v>237</v>
      </c>
      <c r="I77" s="69">
        <f>IF(H77&gt;261,"0",VLOOKUP(H77,[1]Tables!$Q$5:$R$275,2,FALSE))</f>
        <v>48</v>
      </c>
      <c r="J77" s="70">
        <f t="shared" si="1"/>
        <v>284</v>
      </c>
      <c r="K77" s="14"/>
      <c r="L77" s="3"/>
      <c r="M77" s="139"/>
      <c r="O77" s="117"/>
      <c r="P77" s="117"/>
      <c r="Q77" s="117"/>
      <c r="R77" s="117"/>
    </row>
    <row r="78" spans="1:19" ht="16" customHeight="1">
      <c r="A78" s="100">
        <v>74</v>
      </c>
      <c r="B78" s="195" t="s">
        <v>87</v>
      </c>
      <c r="C78" s="248" t="s">
        <v>259</v>
      </c>
      <c r="D78" s="13">
        <v>1</v>
      </c>
      <c r="E78" s="126">
        <f>IF(D78&lt;1,"0",VLOOKUP(D78,[1]Tables!$F$5:$G$244,2,FALSE))</f>
        <v>1</v>
      </c>
      <c r="F78" s="20">
        <v>27</v>
      </c>
      <c r="G78" s="131">
        <f>IF(F78&lt;1,"0", VLOOKUP(F78,[1]Tables!$I$5:$J$223,2, FALSE))</f>
        <v>27</v>
      </c>
      <c r="H78" s="20">
        <v>233</v>
      </c>
      <c r="I78" s="71">
        <f>IF(H78&gt;261,"0",VLOOKUP(H78,[1]Tables!$Q$5:$R$275,2,FALSE))</f>
        <v>56</v>
      </c>
      <c r="J78" s="72">
        <f t="shared" si="1"/>
        <v>84</v>
      </c>
      <c r="K78" s="14"/>
      <c r="L78" s="3"/>
      <c r="M78" s="139"/>
      <c r="O78" s="117"/>
      <c r="P78" s="117"/>
      <c r="Q78" s="117"/>
      <c r="R78" s="117"/>
    </row>
    <row r="79" spans="1:19" ht="20" customHeight="1" thickBot="1">
      <c r="A79" s="100">
        <v>75</v>
      </c>
      <c r="B79" s="195" t="s">
        <v>87</v>
      </c>
      <c r="C79" s="248" t="s">
        <v>260</v>
      </c>
      <c r="D79" s="13">
        <v>11</v>
      </c>
      <c r="E79" s="126">
        <f>IF(D79&lt;1,"0",VLOOKUP(D79,[1]Tables!$F$5:$G$244,2,FALSE))</f>
        <v>11</v>
      </c>
      <c r="F79" s="20">
        <v>31</v>
      </c>
      <c r="G79" s="131">
        <f>IF(F79&lt;1,"0", VLOOKUP(F79,[1]Tables!$I$5:$J$223,2, FALSE))</f>
        <v>31</v>
      </c>
      <c r="H79" s="20">
        <v>247</v>
      </c>
      <c r="I79" s="71">
        <f>IF(H79&gt;261,"0",VLOOKUP(H79,[1]Tables!$Q$5:$R$275,2,FALSE))</f>
        <v>28</v>
      </c>
      <c r="J79" s="72">
        <f t="shared" si="1"/>
        <v>70</v>
      </c>
      <c r="K79" s="14"/>
      <c r="L79" s="3"/>
      <c r="M79" s="139"/>
      <c r="O79" s="117"/>
      <c r="P79" s="117"/>
      <c r="Q79" s="117"/>
      <c r="R79" s="117"/>
    </row>
    <row r="80" spans="1:19" ht="19" customHeight="1" thickBot="1">
      <c r="A80" s="101">
        <v>76</v>
      </c>
      <c r="B80" s="196" t="s">
        <v>87</v>
      </c>
      <c r="C80" s="249" t="s">
        <v>139</v>
      </c>
      <c r="D80" s="250">
        <v>23</v>
      </c>
      <c r="E80" s="129">
        <f>IF(D80&lt;1,"0",VLOOKUP(D80,[1]Tables!$F$5:$G$244,2,FALSE))</f>
        <v>23</v>
      </c>
      <c r="F80" s="73">
        <v>53</v>
      </c>
      <c r="G80" s="74">
        <f>IF(F80&lt;1,"0", VLOOKUP(F80,[1]Tables!$I$5:$J$223,2, FALSE))</f>
        <v>53</v>
      </c>
      <c r="H80" s="73">
        <v>248</v>
      </c>
      <c r="I80" s="74">
        <f>IF(H80&gt;261,"0",VLOOKUP(H80,[1]Tables!$Q$5:$R$275,2,FALSE))</f>
        <v>26</v>
      </c>
      <c r="J80" s="75">
        <f t="shared" si="1"/>
        <v>102</v>
      </c>
      <c r="K80" s="14">
        <f>SUM(J77:J80)</f>
        <v>540</v>
      </c>
      <c r="L80" s="96">
        <v>4</v>
      </c>
      <c r="M80" s="231">
        <v>9</v>
      </c>
      <c r="O80" s="117"/>
      <c r="P80" s="117"/>
      <c r="Q80" s="117"/>
      <c r="R80" s="117"/>
    </row>
    <row r="81" spans="1:18">
      <c r="A81" s="99">
        <v>77</v>
      </c>
      <c r="B81" s="241" t="s">
        <v>59</v>
      </c>
      <c r="C81" s="88" t="s">
        <v>261</v>
      </c>
      <c r="D81" s="242">
        <v>44</v>
      </c>
      <c r="E81" s="130">
        <f>IF(D81&lt;1,"0",VLOOKUP(D81,[1]Tables!$F$5:$G$244,2,FALSE))</f>
        <v>48</v>
      </c>
      <c r="F81" s="6">
        <v>65</v>
      </c>
      <c r="G81" s="133">
        <f>IF(F81&lt;1,"0", VLOOKUP(F81,[1]Tables!$I$5:$J$223,2, FALSE))</f>
        <v>70</v>
      </c>
      <c r="H81" s="6">
        <v>256</v>
      </c>
      <c r="I81" s="78">
        <f>IF(H81&gt;261,"0",VLOOKUP(H81,[1]Tables!$Q$5:$R$275,2,FALSE))</f>
        <v>10</v>
      </c>
      <c r="J81" s="79">
        <f t="shared" si="1"/>
        <v>128</v>
      </c>
      <c r="K81" s="14"/>
      <c r="L81" s="3"/>
      <c r="M81" s="139"/>
      <c r="O81" s="307"/>
      <c r="P81" s="307"/>
      <c r="Q81" s="307"/>
      <c r="R81" s="307"/>
    </row>
    <row r="82" spans="1:18">
      <c r="A82" s="100">
        <v>78</v>
      </c>
      <c r="B82" s="241" t="s">
        <v>59</v>
      </c>
      <c r="C82" s="88" t="s">
        <v>262</v>
      </c>
      <c r="D82" s="242">
        <v>32</v>
      </c>
      <c r="E82" s="126">
        <f>IF(D82&lt;1,"0",VLOOKUP(D82,[1]Tables!$F$5:$G$244,2,FALSE))</f>
        <v>32</v>
      </c>
      <c r="F82" s="20">
        <v>77</v>
      </c>
      <c r="G82" s="131">
        <f>IF(F82&lt;1,"0", VLOOKUP(F82,[1]Tables!$I$5:$J$223,2, FALSE))</f>
        <v>94</v>
      </c>
      <c r="H82" s="20">
        <v>230</v>
      </c>
      <c r="I82" s="71">
        <f>IF(H82&gt;261,"0",VLOOKUP(H82,[1]Tables!$Q$5:$R$275,2,FALSE))</f>
        <v>62</v>
      </c>
      <c r="J82" s="72">
        <f t="shared" si="1"/>
        <v>188</v>
      </c>
      <c r="K82" s="14"/>
      <c r="L82" s="3"/>
      <c r="M82" s="139"/>
      <c r="O82" s="307"/>
      <c r="P82" s="307"/>
      <c r="Q82" s="307"/>
      <c r="R82" s="307"/>
    </row>
    <row r="83" spans="1:18" ht="16" thickBot="1">
      <c r="A83" s="100">
        <v>79</v>
      </c>
      <c r="B83" s="241" t="s">
        <v>59</v>
      </c>
      <c r="C83" s="88" t="s">
        <v>130</v>
      </c>
      <c r="D83" s="309">
        <v>76</v>
      </c>
      <c r="E83" s="126">
        <f>IF(D83&lt;1,"0",VLOOKUP(D83,[1]Tables!$F$5:$G$244,2,FALSE))</f>
        <v>118</v>
      </c>
      <c r="F83" s="299">
        <v>98</v>
      </c>
      <c r="G83" s="131">
        <f>IF(F83&lt;1,"0", VLOOKUP(F83,[1]Tables!$I$5:$J$223,2, FALSE))</f>
        <v>154</v>
      </c>
      <c r="H83" s="20">
        <v>238</v>
      </c>
      <c r="I83" s="71">
        <f>IF(H83&gt;261,"0",VLOOKUP(H83,[1]Tables!$Q$5:$R$275,2,FALSE))</f>
        <v>46</v>
      </c>
      <c r="J83" s="315">
        <f t="shared" si="1"/>
        <v>318</v>
      </c>
      <c r="K83" s="14"/>
      <c r="L83" s="3"/>
      <c r="M83" s="139"/>
      <c r="O83" s="307"/>
      <c r="P83" s="307"/>
      <c r="Q83" s="307"/>
      <c r="R83" s="307"/>
    </row>
    <row r="84" spans="1:18" ht="16" thickBot="1">
      <c r="A84" s="101">
        <v>80</v>
      </c>
      <c r="B84" s="243" t="s">
        <v>59</v>
      </c>
      <c r="C84" s="244" t="s">
        <v>263</v>
      </c>
      <c r="D84" s="245">
        <v>54</v>
      </c>
      <c r="E84" s="127">
        <f>IF(D84&lt;1,"0",VLOOKUP(D84,[1]Tables!$F$5:$G$244,2,FALSE))</f>
        <v>68</v>
      </c>
      <c r="F84" s="73">
        <v>22</v>
      </c>
      <c r="G84" s="74">
        <f>IF(F84&lt;1,"0", VLOOKUP(F84,[1]Tables!$I$5:$J$223,2, FALSE))</f>
        <v>22</v>
      </c>
      <c r="H84" s="73">
        <v>245</v>
      </c>
      <c r="I84" s="80">
        <f>IF(H84&gt;261,"0",VLOOKUP(H84,[1]Tables!$Q$5:$R$275,2,FALSE))</f>
        <v>32</v>
      </c>
      <c r="J84" s="81">
        <f t="shared" si="1"/>
        <v>122</v>
      </c>
      <c r="K84" s="14">
        <f>SUM(J81:J84)</f>
        <v>756</v>
      </c>
      <c r="L84" s="96">
        <v>2</v>
      </c>
      <c r="M84" s="231">
        <v>13</v>
      </c>
    </row>
    <row r="85" spans="1:18">
      <c r="A85" s="99">
        <v>81</v>
      </c>
      <c r="B85" s="241" t="s">
        <v>56</v>
      </c>
      <c r="C85" s="88"/>
      <c r="D85" s="242"/>
      <c r="E85" s="128" t="str">
        <f>IF(D85&lt;1,"0",VLOOKUP(D85,[1]Tables!$F$5:$G$244,2,FALSE))</f>
        <v>0</v>
      </c>
      <c r="F85" s="6"/>
      <c r="G85" s="133" t="str">
        <f>IF(F85&lt;1,"0", VLOOKUP(F85,[1]Tables!$I$5:$J$223,2, FALSE))</f>
        <v>0</v>
      </c>
      <c r="H85" s="6">
        <v>261</v>
      </c>
      <c r="I85" s="69">
        <f>IF(H85&gt;261,"0",VLOOKUP(H85,[1]Tables!$Q$5:$R$275,2,FALSE))</f>
        <v>0</v>
      </c>
      <c r="J85" s="70">
        <f t="shared" si="1"/>
        <v>0</v>
      </c>
      <c r="K85" s="14"/>
      <c r="L85" s="3"/>
      <c r="M85" s="139"/>
    </row>
    <row r="86" spans="1:18">
      <c r="A86" s="100">
        <v>82</v>
      </c>
      <c r="B86" s="241" t="s">
        <v>56</v>
      </c>
      <c r="C86" s="88"/>
      <c r="D86" s="242"/>
      <c r="E86" s="126" t="str">
        <f>IF(D86&lt;1,"0",VLOOKUP(D86,[1]Tables!$F$5:$G$244,2,FALSE))</f>
        <v>0</v>
      </c>
      <c r="F86" s="20"/>
      <c r="G86" s="131" t="str">
        <f>IF(F86&lt;1,"0", VLOOKUP(F86,[1]Tables!$I$5:$J$223,2, FALSE))</f>
        <v>0</v>
      </c>
      <c r="H86" s="20">
        <v>261</v>
      </c>
      <c r="I86" s="71">
        <f>IF(H86&gt;261,"0",VLOOKUP(H86,[1]Tables!$Q$5:$R$275,2,FALSE))</f>
        <v>0</v>
      </c>
      <c r="J86" s="72">
        <f t="shared" si="1"/>
        <v>0</v>
      </c>
      <c r="K86" s="14"/>
      <c r="L86" s="3"/>
      <c r="M86" s="139"/>
    </row>
    <row r="87" spans="1:18" ht="16" thickBot="1">
      <c r="A87" s="100">
        <v>83</v>
      </c>
      <c r="B87" s="241" t="s">
        <v>56</v>
      </c>
      <c r="C87" s="88"/>
      <c r="D87" s="242"/>
      <c r="E87" s="126" t="str">
        <f>IF(D87&lt;1,"0",VLOOKUP(D87,[1]Tables!$F$5:$G$244,2,FALSE))</f>
        <v>0</v>
      </c>
      <c r="F87" s="20"/>
      <c r="G87" s="131" t="str">
        <f>IF(F87&lt;1,"0", VLOOKUP(F87,[1]Tables!$I$5:$J$223,2, FALSE))</f>
        <v>0</v>
      </c>
      <c r="H87" s="20">
        <v>261</v>
      </c>
      <c r="I87" s="71">
        <f>IF(H87&gt;261,"0",VLOOKUP(H87,[1]Tables!$Q$5:$R$275,2,FALSE))</f>
        <v>0</v>
      </c>
      <c r="J87" s="72">
        <f t="shared" si="1"/>
        <v>0</v>
      </c>
      <c r="K87" s="14"/>
      <c r="L87" s="3"/>
      <c r="M87" s="139"/>
    </row>
    <row r="88" spans="1:18" ht="16" thickBot="1">
      <c r="A88" s="101">
        <v>84</v>
      </c>
      <c r="B88" s="243" t="s">
        <v>56</v>
      </c>
      <c r="C88" s="244"/>
      <c r="D88" s="245"/>
      <c r="E88" s="129" t="str">
        <f>IF(D88&lt;1,"0",VLOOKUP(D88,[1]Tables!$F$5:$G$244,2,FALSE))</f>
        <v>0</v>
      </c>
      <c r="F88" s="73"/>
      <c r="G88" s="74" t="str">
        <f>IF(F88&lt;1,"0", VLOOKUP(F88,[1]Tables!$I$5:$J$223,2, FALSE))</f>
        <v>0</v>
      </c>
      <c r="H88" s="73">
        <v>261</v>
      </c>
      <c r="I88" s="74">
        <f>IF(H88&gt;261,"0",VLOOKUP(H88,[1]Tables!$Q$5:$R$275,2,FALSE))</f>
        <v>0</v>
      </c>
      <c r="J88" s="75">
        <f t="shared" si="1"/>
        <v>0</v>
      </c>
      <c r="K88" s="14">
        <f>SUM(J85:J88)</f>
        <v>0</v>
      </c>
      <c r="L88" s="96"/>
      <c r="M88" s="231"/>
    </row>
    <row r="89" spans="1:18">
      <c r="A89" s="214">
        <v>85</v>
      </c>
      <c r="B89" s="191" t="s">
        <v>100</v>
      </c>
      <c r="C89" s="67" t="s">
        <v>264</v>
      </c>
      <c r="D89" s="6">
        <v>1</v>
      </c>
      <c r="E89" s="130">
        <f>IF(D89&lt;1,"0",VLOOKUP(D89,[1]Tables!$F$5:$G$244,2,FALSE))</f>
        <v>1</v>
      </c>
      <c r="F89" s="6">
        <v>36</v>
      </c>
      <c r="G89" s="133">
        <f>IF(F89&lt;1,"0", VLOOKUP(F89,[1]Tables!$I$5:$J$223,2, FALSE))</f>
        <v>36</v>
      </c>
      <c r="H89" s="184">
        <v>238</v>
      </c>
      <c r="I89" s="78">
        <f>IF(H89&gt;261,"0",VLOOKUP(H89,[1]Tables!$Q$5:$R$275,2,FALSE))</f>
        <v>46</v>
      </c>
      <c r="J89" s="79">
        <f t="shared" si="1"/>
        <v>83</v>
      </c>
      <c r="K89" s="14"/>
      <c r="L89" s="3">
        <v>1012</v>
      </c>
      <c r="M89" s="139"/>
    </row>
    <row r="90" spans="1:18">
      <c r="A90" s="216">
        <v>86</v>
      </c>
      <c r="B90" s="192" t="s">
        <v>100</v>
      </c>
      <c r="C90" s="14" t="s">
        <v>265</v>
      </c>
      <c r="D90" s="20">
        <v>38</v>
      </c>
      <c r="E90" s="126">
        <f>IF(D90&lt;1,"0",VLOOKUP(D90,[1]Tables!$F$5:$G$244,2,FALSE))</f>
        <v>38</v>
      </c>
      <c r="F90" s="20">
        <v>46</v>
      </c>
      <c r="G90" s="131">
        <f>IF(F90&lt;1,"0", VLOOKUP(F90,[1]Tables!$I$5:$J$223,2, FALSE))</f>
        <v>46</v>
      </c>
      <c r="H90" s="20">
        <v>244</v>
      </c>
      <c r="I90" s="71">
        <f>IF(H90&gt;261,"0",VLOOKUP(H90,[1]Tables!$Q$5:$R$275,2,FALSE))</f>
        <v>34</v>
      </c>
      <c r="J90" s="72">
        <f t="shared" si="1"/>
        <v>118</v>
      </c>
      <c r="K90" s="14"/>
      <c r="L90" s="3"/>
      <c r="M90" s="139"/>
    </row>
    <row r="91" spans="1:18" ht="16" thickBot="1">
      <c r="A91" s="216">
        <v>87</v>
      </c>
      <c r="B91" s="192" t="s">
        <v>100</v>
      </c>
      <c r="C91" s="14" t="s">
        <v>266</v>
      </c>
      <c r="D91" s="20">
        <v>28</v>
      </c>
      <c r="E91" s="126">
        <f>IF(D91&lt;1,"0",VLOOKUP(D91,[1]Tables!$F$5:$G$244,2,FALSE))</f>
        <v>28</v>
      </c>
      <c r="F91" s="20">
        <v>60</v>
      </c>
      <c r="G91" s="131">
        <f>IF(F91&lt;1,"0", VLOOKUP(F91,[1]Tables!$I$5:$J$223,2, FALSE))</f>
        <v>60</v>
      </c>
      <c r="H91" s="20">
        <v>285</v>
      </c>
      <c r="I91" s="71" t="str">
        <f>IF(H91&gt;261,"0",VLOOKUP(H91,[1]Tables!$Q$5:$R$275,2,FALSE))</f>
        <v>0</v>
      </c>
      <c r="J91" s="72">
        <f t="shared" si="1"/>
        <v>88</v>
      </c>
      <c r="K91" s="14"/>
      <c r="L91" s="3"/>
      <c r="M91" s="139"/>
    </row>
    <row r="92" spans="1:18" ht="16" thickBot="1">
      <c r="A92" s="218">
        <v>88</v>
      </c>
      <c r="B92" s="193" t="s">
        <v>100</v>
      </c>
      <c r="C92" s="30" t="s">
        <v>267</v>
      </c>
      <c r="D92" s="73">
        <v>53</v>
      </c>
      <c r="E92" s="127">
        <f>IF(D92&lt;1,"0",VLOOKUP(D92,[1]Tables!$F$5:$G$244,2,FALSE))</f>
        <v>66</v>
      </c>
      <c r="F92" s="73">
        <v>87</v>
      </c>
      <c r="G92" s="74">
        <f>IF(F92&lt;1,"0", VLOOKUP(F92,[1]Tables!$I$5:$J$223,2, FALSE))</f>
        <v>121</v>
      </c>
      <c r="H92" s="73">
        <v>245</v>
      </c>
      <c r="I92" s="80">
        <f>IF(H92&gt;261,"0",VLOOKUP(H92,[1]Tables!$Q$5:$R$275,2,FALSE))</f>
        <v>32</v>
      </c>
      <c r="J92" s="81">
        <f t="shared" si="1"/>
        <v>219</v>
      </c>
      <c r="K92" s="14">
        <f>SUM(J89:J92)</f>
        <v>508</v>
      </c>
      <c r="L92" s="96">
        <v>5</v>
      </c>
      <c r="M92" s="231">
        <v>7</v>
      </c>
    </row>
    <row r="93" spans="1:18">
      <c r="A93" s="99">
        <v>89</v>
      </c>
      <c r="B93" s="191" t="s">
        <v>60</v>
      </c>
      <c r="C93" s="67" t="s">
        <v>268</v>
      </c>
      <c r="D93" s="6">
        <v>25</v>
      </c>
      <c r="E93" s="128">
        <f>IF(D93&lt;1,"0",VLOOKUP(D93,[1]Tables!$F$5:$G$244,2,FALSE))</f>
        <v>25</v>
      </c>
      <c r="F93" s="301">
        <v>95</v>
      </c>
      <c r="G93" s="133">
        <f>IF(F93&lt;1,"0", VLOOKUP(F93,[1]Tables!$I$5:$J$223,2, FALSE))</f>
        <v>145</v>
      </c>
      <c r="H93" s="6">
        <v>257</v>
      </c>
      <c r="I93" s="69">
        <f>IF(H93&gt;261,"0",VLOOKUP(H93,[1]Tables!$Q$5:$R$275,2,FALSE))</f>
        <v>8</v>
      </c>
      <c r="J93" s="70">
        <f t="shared" si="1"/>
        <v>178</v>
      </c>
      <c r="K93" s="14"/>
      <c r="L93" s="3">
        <v>1054</v>
      </c>
      <c r="M93" s="139"/>
    </row>
    <row r="94" spans="1:18">
      <c r="A94" s="100">
        <v>90</v>
      </c>
      <c r="B94" s="192" t="s">
        <v>60</v>
      </c>
      <c r="C94" s="14" t="s">
        <v>269</v>
      </c>
      <c r="D94" s="20">
        <v>16</v>
      </c>
      <c r="E94" s="126">
        <f>IF(D94&lt;1,"0",VLOOKUP(D94,[1]Tables!$F$5:$G$244,2,FALSE))</f>
        <v>16</v>
      </c>
      <c r="F94" s="20">
        <v>58</v>
      </c>
      <c r="G94" s="131">
        <f>IF(F94&lt;1,"0", VLOOKUP(F94,[1]Tables!$I$5:$J$223,2, FALSE))</f>
        <v>58</v>
      </c>
      <c r="H94" s="20">
        <v>329</v>
      </c>
      <c r="I94" s="71" t="str">
        <f>IF(H94&gt;261,"0",VLOOKUP(H94,[1]Tables!$Q$5:$R$275,2,FALSE))</f>
        <v>0</v>
      </c>
      <c r="J94" s="72">
        <f t="shared" si="1"/>
        <v>74</v>
      </c>
      <c r="K94" s="14"/>
      <c r="L94" s="3"/>
      <c r="M94" s="139"/>
    </row>
    <row r="95" spans="1:18" ht="16" thickBot="1">
      <c r="A95" s="100">
        <v>91</v>
      </c>
      <c r="B95" s="192" t="s">
        <v>60</v>
      </c>
      <c r="C95" s="14" t="s">
        <v>270</v>
      </c>
      <c r="D95" s="20">
        <v>31</v>
      </c>
      <c r="E95" s="126">
        <f>IF(D95&lt;1,"0",VLOOKUP(D95,[1]Tables!$F$5:$G$244,2,FALSE))</f>
        <v>31</v>
      </c>
      <c r="F95" s="20">
        <v>49</v>
      </c>
      <c r="G95" s="131">
        <f>IF(F95&lt;1,"0", VLOOKUP(F95,[1]Tables!$I$5:$J$223,2, FALSE))</f>
        <v>49</v>
      </c>
      <c r="H95" s="20">
        <v>239</v>
      </c>
      <c r="I95" s="71">
        <f>IF(H95&gt;261,"0",VLOOKUP(H95,[1]Tables!$Q$5:$R$275,2,FALSE))</f>
        <v>44</v>
      </c>
      <c r="J95" s="72">
        <f t="shared" si="1"/>
        <v>124</v>
      </c>
      <c r="K95" s="14"/>
      <c r="L95" s="3"/>
      <c r="M95" s="139"/>
    </row>
    <row r="96" spans="1:18" ht="16" thickBot="1">
      <c r="A96" s="101">
        <v>92</v>
      </c>
      <c r="B96" s="193" t="s">
        <v>60</v>
      </c>
      <c r="C96" s="30" t="s">
        <v>271</v>
      </c>
      <c r="D96" s="73">
        <v>19</v>
      </c>
      <c r="E96" s="129">
        <f>IF(D96&lt;1,"0",VLOOKUP(D96,[1]Tables!$F$5:$G$244,2,FALSE))</f>
        <v>19</v>
      </c>
      <c r="F96" s="73">
        <v>49</v>
      </c>
      <c r="G96" s="74">
        <f>IF(F96&lt;1,"0", VLOOKUP(F96,[1]Tables!$I$5:$J$223,2, FALSE))</f>
        <v>49</v>
      </c>
      <c r="H96" s="73">
        <v>229</v>
      </c>
      <c r="I96" s="74">
        <f>IF(H96&gt;261,"0",VLOOKUP(H96,[1]Tables!$Q$5:$R$275,2,FALSE))</f>
        <v>64</v>
      </c>
      <c r="J96" s="75">
        <f t="shared" si="1"/>
        <v>132</v>
      </c>
      <c r="K96" s="14">
        <f>SUM(J93:J96)</f>
        <v>508</v>
      </c>
      <c r="L96" s="96">
        <v>6</v>
      </c>
      <c r="M96" s="231">
        <v>5</v>
      </c>
    </row>
    <row r="97" spans="1:13">
      <c r="A97" s="99">
        <v>93</v>
      </c>
      <c r="B97" s="197" t="s">
        <v>61</v>
      </c>
      <c r="C97" s="77" t="s">
        <v>272</v>
      </c>
      <c r="D97" s="6">
        <v>51</v>
      </c>
      <c r="E97" s="130">
        <f>IF(D97&lt;1,"0",VLOOKUP(D97,[1]Tables!$F$5:$G$244,2,FALSE))</f>
        <v>62</v>
      </c>
      <c r="F97" s="6">
        <v>41</v>
      </c>
      <c r="G97" s="133">
        <f>IF(F97&lt;1,"0", VLOOKUP(F97,[1]Tables!$I$5:$J$223,2, FALSE))</f>
        <v>41</v>
      </c>
      <c r="H97" s="6">
        <v>231</v>
      </c>
      <c r="I97" s="78">
        <f>IF(H97&gt;261,"0",VLOOKUP(H97,[1]Tables!$Q$5:$R$275,2,FALSE))</f>
        <v>60</v>
      </c>
      <c r="J97" s="79">
        <f t="shared" si="1"/>
        <v>163</v>
      </c>
      <c r="K97" s="14"/>
      <c r="L97" s="3"/>
      <c r="M97" s="139"/>
    </row>
    <row r="98" spans="1:13">
      <c r="A98" s="100">
        <v>94</v>
      </c>
      <c r="B98" s="192" t="s">
        <v>61</v>
      </c>
      <c r="C98" s="14" t="s">
        <v>273</v>
      </c>
      <c r="D98" s="20">
        <v>47</v>
      </c>
      <c r="E98" s="126">
        <f>IF(D98&lt;1,"0",VLOOKUP(D98,[1]Tables!$F$5:$G$244,2,FALSE))</f>
        <v>54</v>
      </c>
      <c r="F98" s="20">
        <v>67</v>
      </c>
      <c r="G98" s="131">
        <f>IF(F98&lt;1,"0", VLOOKUP(F98,[1]Tables!$I$5:$J$223,2, FALSE))</f>
        <v>74</v>
      </c>
      <c r="H98" s="20">
        <v>213</v>
      </c>
      <c r="I98" s="71">
        <f>IF(H98&gt;261,"0",VLOOKUP(H98,[1]Tables!$Q$5:$R$275,2,FALSE))</f>
        <v>96</v>
      </c>
      <c r="J98" s="72">
        <f t="shared" si="1"/>
        <v>224</v>
      </c>
      <c r="K98" s="14"/>
      <c r="L98" s="3"/>
      <c r="M98" s="139"/>
    </row>
    <row r="99" spans="1:13" ht="16" thickBot="1">
      <c r="A99" s="100">
        <v>95</v>
      </c>
      <c r="B99" s="192" t="s">
        <v>61</v>
      </c>
      <c r="C99" s="14" t="s">
        <v>274</v>
      </c>
      <c r="D99" s="20">
        <v>30</v>
      </c>
      <c r="E99" s="126">
        <f>IF(D99&lt;1,"0",VLOOKUP(D99,[1]Tables!$F$5:$G$244,2,FALSE))</f>
        <v>30</v>
      </c>
      <c r="F99" s="20">
        <v>41</v>
      </c>
      <c r="G99" s="131">
        <f>IF(F99&lt;1,"0", VLOOKUP(F99,[1]Tables!$I$5:$J$223,2, FALSE))</f>
        <v>41</v>
      </c>
      <c r="H99" s="20">
        <v>206</v>
      </c>
      <c r="I99" s="71">
        <f>IF(H99&gt;261,"0",VLOOKUP(H99,[1]Tables!$Q$5:$R$275,2,FALSE))</f>
        <v>115</v>
      </c>
      <c r="J99" s="72">
        <f t="shared" si="1"/>
        <v>186</v>
      </c>
      <c r="K99" s="14"/>
      <c r="L99" s="3"/>
      <c r="M99" s="139"/>
    </row>
    <row r="100" spans="1:13" ht="16" thickBot="1">
      <c r="A100" s="101">
        <v>96</v>
      </c>
      <c r="B100" s="193" t="s">
        <v>61</v>
      </c>
      <c r="C100" s="30" t="s">
        <v>275</v>
      </c>
      <c r="D100" s="73">
        <v>20</v>
      </c>
      <c r="E100" s="127">
        <f>IF(D100&lt;1,"0",VLOOKUP(D100,[1]Tables!$F$5:$G$244,2,FALSE))</f>
        <v>20</v>
      </c>
      <c r="F100" s="73">
        <v>41</v>
      </c>
      <c r="G100" s="74">
        <f>IF(F100&lt;1,"0", VLOOKUP(F100,[1]Tables!$I$5:$J$223,2, FALSE))</f>
        <v>41</v>
      </c>
      <c r="H100" s="300">
        <v>204</v>
      </c>
      <c r="I100" s="80">
        <f>IF(H100&gt;261,"0",VLOOKUP(H100,[1]Tables!$Q$5:$R$275,2,FALSE))</f>
        <v>121</v>
      </c>
      <c r="J100" s="81">
        <f t="shared" si="1"/>
        <v>182</v>
      </c>
      <c r="K100" s="14">
        <f>SUM(J97:J100)</f>
        <v>755</v>
      </c>
      <c r="L100" s="98">
        <v>3</v>
      </c>
      <c r="M100" s="232">
        <v>11</v>
      </c>
    </row>
    <row r="101" spans="1:13">
      <c r="A101" s="102">
        <v>97</v>
      </c>
      <c r="B101" s="197" t="s">
        <v>101</v>
      </c>
      <c r="C101" s="77" t="s">
        <v>276</v>
      </c>
      <c r="D101" s="6">
        <v>55</v>
      </c>
      <c r="E101" s="128">
        <f>IF(D101&lt;1,"0",VLOOKUP(D101,[1]Tables!$F$5:$G$244,2,FALSE))</f>
        <v>70</v>
      </c>
      <c r="F101" s="6">
        <v>93</v>
      </c>
      <c r="G101" s="133">
        <f>IF(F101&lt;1,"0", VLOOKUP(F101,[1]Tables!$I$5:$J$223,2, FALSE))</f>
        <v>139</v>
      </c>
      <c r="H101" s="6">
        <v>225</v>
      </c>
      <c r="I101" s="69">
        <f>IF(H101&gt;261,"0",VLOOKUP(H101,[1]Tables!$Q$5:$R$275,2,FALSE))</f>
        <v>72</v>
      </c>
      <c r="J101" s="70">
        <f t="shared" si="1"/>
        <v>281</v>
      </c>
      <c r="K101" s="14"/>
      <c r="L101" s="3"/>
      <c r="M101" s="139"/>
    </row>
    <row r="102" spans="1:13">
      <c r="A102" s="100">
        <v>98</v>
      </c>
      <c r="B102" s="192" t="s">
        <v>101</v>
      </c>
      <c r="C102" s="14" t="s">
        <v>277</v>
      </c>
      <c r="D102" s="20">
        <v>43</v>
      </c>
      <c r="E102" s="126">
        <f>IF(D102&lt;1,"0",VLOOKUP(D102,[1]Tables!$F$5:$G$244,2,FALSE))</f>
        <v>46</v>
      </c>
      <c r="F102" s="299">
        <v>95</v>
      </c>
      <c r="G102" s="131">
        <f>IF(F102&lt;1,"0", VLOOKUP(F102,[1]Tables!$I$5:$J$223,2, FALSE))</f>
        <v>145</v>
      </c>
      <c r="H102" s="299">
        <v>175</v>
      </c>
      <c r="I102" s="71">
        <f>IF(H102&gt;261,"0",VLOOKUP(H102,[1]Tables!$Q$5:$R$275,2,FALSE))</f>
        <v>208</v>
      </c>
      <c r="J102" s="315">
        <f t="shared" si="1"/>
        <v>399</v>
      </c>
      <c r="K102" s="14"/>
      <c r="L102" s="3"/>
      <c r="M102" s="139"/>
    </row>
    <row r="103" spans="1:13" ht="16" thickBot="1">
      <c r="A103" s="100">
        <v>99</v>
      </c>
      <c r="B103" s="192" t="s">
        <v>101</v>
      </c>
      <c r="C103" s="14" t="s">
        <v>274</v>
      </c>
      <c r="D103" s="299">
        <v>85</v>
      </c>
      <c r="E103" s="126">
        <f>IF(D103&lt;1,"0",VLOOKUP(D103,[1]Tables!$F$5:$G$244,2,FALSE))</f>
        <v>145</v>
      </c>
      <c r="F103" s="20">
        <v>66</v>
      </c>
      <c r="G103" s="131">
        <f>IF(F103&lt;1,"0", VLOOKUP(F103,[1]Tables!$I$5:$J$223,2, FALSE))</f>
        <v>72</v>
      </c>
      <c r="H103" s="20">
        <v>214</v>
      </c>
      <c r="I103" s="71">
        <f>IF(H103&gt;261,"0",VLOOKUP(H103,[1]Tables!$Q$5:$R$275,2,FALSE))</f>
        <v>94</v>
      </c>
      <c r="J103" s="72">
        <f t="shared" si="1"/>
        <v>311</v>
      </c>
      <c r="K103" s="14"/>
      <c r="L103" s="3"/>
      <c r="M103" s="139"/>
    </row>
    <row r="104" spans="1:13" ht="16" thickBot="1">
      <c r="A104" s="101">
        <v>100</v>
      </c>
      <c r="B104" s="193" t="s">
        <v>101</v>
      </c>
      <c r="C104" s="30" t="s">
        <v>278</v>
      </c>
      <c r="D104" s="300">
        <v>73</v>
      </c>
      <c r="E104" s="129">
        <f>IF(D104&lt;1,"0",VLOOKUP(D104,[1]Tables!$F$5:$G$244,2,FALSE))</f>
        <v>109</v>
      </c>
      <c r="F104" s="73">
        <v>79</v>
      </c>
      <c r="G104" s="74">
        <f>IF(F104&lt;1,"0", VLOOKUP(F104,[1]Tables!$I$5:$J$223,2, FALSE))</f>
        <v>98</v>
      </c>
      <c r="H104" s="300">
        <v>190</v>
      </c>
      <c r="I104" s="74">
        <f>IF(H104&gt;261,"0",VLOOKUP(H104,[1]Tables!$Q$5:$R$275,2,FALSE))</f>
        <v>163</v>
      </c>
      <c r="J104" s="316">
        <f t="shared" si="1"/>
        <v>370</v>
      </c>
      <c r="K104" s="14">
        <f>SUM(J101:J104)</f>
        <v>1361</v>
      </c>
      <c r="L104" s="98">
        <v>1</v>
      </c>
      <c r="M104" s="232">
        <v>15</v>
      </c>
    </row>
    <row r="105" spans="1:13">
      <c r="A105" s="102">
        <v>101</v>
      </c>
      <c r="B105" s="197" t="s">
        <v>102</v>
      </c>
      <c r="C105" s="77"/>
      <c r="D105" s="6"/>
      <c r="E105" s="128" t="str">
        <f>IF(D105&lt;1,"0",VLOOKUP(D105,[1]Tables!$F$5:$G$244,2,FALSE))</f>
        <v>0</v>
      </c>
      <c r="F105" s="6"/>
      <c r="G105" s="133" t="str">
        <f>IF(F105&lt;1,"0", VLOOKUP(F105,[1]Tables!$I$5:$J$223,2, FALSE))</f>
        <v>0</v>
      </c>
      <c r="H105" s="6">
        <v>261</v>
      </c>
      <c r="I105" s="69">
        <f>IF(H105&gt;261,"0",VLOOKUP(H105,[1]Tables!$Q$5:$R$275,2,FALSE))</f>
        <v>0</v>
      </c>
      <c r="J105" s="70">
        <f t="shared" si="1"/>
        <v>0</v>
      </c>
      <c r="K105" s="14"/>
      <c r="L105" s="3"/>
      <c r="M105" s="139"/>
    </row>
    <row r="106" spans="1:13">
      <c r="A106" s="100">
        <v>102</v>
      </c>
      <c r="B106" s="192" t="s">
        <v>102</v>
      </c>
      <c r="C106" s="14"/>
      <c r="D106" s="20"/>
      <c r="E106" s="126" t="str">
        <f>IF(D106&lt;1,"0",VLOOKUP(D106,[1]Tables!$F$5:$G$244,2,FALSE))</f>
        <v>0</v>
      </c>
      <c r="F106" s="20"/>
      <c r="G106" s="131" t="str">
        <f>IF(F106&lt;1,"0", VLOOKUP(F106,[1]Tables!$I$5:$J$223,2, FALSE))</f>
        <v>0</v>
      </c>
      <c r="H106" s="20">
        <v>261</v>
      </c>
      <c r="I106" s="71">
        <f>IF(H106&gt;261,"0",VLOOKUP(H106,[1]Tables!$Q$5:$R$275,2,FALSE))</f>
        <v>0</v>
      </c>
      <c r="J106" s="72">
        <f t="shared" si="1"/>
        <v>0</v>
      </c>
      <c r="K106" s="14"/>
      <c r="L106" s="3"/>
      <c r="M106" s="139"/>
    </row>
    <row r="107" spans="1:13" ht="16" thickBot="1">
      <c r="A107" s="100">
        <v>103</v>
      </c>
      <c r="B107" s="192" t="s">
        <v>102</v>
      </c>
      <c r="C107" s="14"/>
      <c r="D107" s="20"/>
      <c r="E107" s="126" t="str">
        <f>IF(D107&lt;1,"0",VLOOKUP(D107,[1]Tables!$F$5:$G$244,2,FALSE))</f>
        <v>0</v>
      </c>
      <c r="F107" s="20"/>
      <c r="G107" s="131" t="str">
        <f>IF(F107&lt;1,"0", VLOOKUP(F107,[1]Tables!$I$5:$J$223,2, FALSE))</f>
        <v>0</v>
      </c>
      <c r="H107" s="20">
        <v>261</v>
      </c>
      <c r="I107" s="71">
        <f>IF(H107&gt;261,"0",VLOOKUP(H107,[1]Tables!$Q$5:$R$275,2,FALSE))</f>
        <v>0</v>
      </c>
      <c r="J107" s="72">
        <f t="shared" si="1"/>
        <v>0</v>
      </c>
      <c r="K107" s="14"/>
      <c r="L107" s="3"/>
      <c r="M107" s="139"/>
    </row>
    <row r="108" spans="1:13" ht="16" thickBot="1">
      <c r="A108" s="101">
        <v>104</v>
      </c>
      <c r="B108" s="193" t="s">
        <v>102</v>
      </c>
      <c r="C108" s="30"/>
      <c r="D108" s="73"/>
      <c r="E108" s="129" t="str">
        <f>IF(D108&lt;1,"0",VLOOKUP(D108,[1]Tables!$F$5:$G$244,2,FALSE))</f>
        <v>0</v>
      </c>
      <c r="F108" s="73"/>
      <c r="G108" s="183" t="str">
        <f>IF(F108&lt;1,"0", VLOOKUP(F108,[1]Tables!$I$5:$J$223,2, FALSE))</f>
        <v>0</v>
      </c>
      <c r="H108" s="73">
        <v>261</v>
      </c>
      <c r="I108" s="74">
        <f>IF(H108&gt;261,"0",VLOOKUP(H108,[1]Tables!$Q$5:$R$275,2,FALSE))</f>
        <v>0</v>
      </c>
      <c r="J108" s="75">
        <f t="shared" si="1"/>
        <v>0</v>
      </c>
      <c r="K108" s="14">
        <f>SUM(J105:J108)</f>
        <v>0</v>
      </c>
      <c r="L108" s="98"/>
      <c r="M108" s="232"/>
    </row>
    <row r="109" spans="1:13">
      <c r="F109" s="256"/>
    </row>
    <row r="110" spans="1:13">
      <c r="C110" s="120"/>
      <c r="E110" s="256"/>
      <c r="F110" s="256"/>
      <c r="G110" s="256"/>
    </row>
    <row r="111" spans="1:13" ht="18">
      <c r="A111" s="118" t="s">
        <v>71</v>
      </c>
      <c r="B111" s="64" t="s">
        <v>13</v>
      </c>
      <c r="C111" s="189" t="s">
        <v>23</v>
      </c>
      <c r="E111" s="117"/>
      <c r="F111" s="256"/>
      <c r="G111" s="84"/>
    </row>
    <row r="112" spans="1:13" ht="18">
      <c r="A112" s="118" t="s">
        <v>73</v>
      </c>
      <c r="B112" s="134"/>
      <c r="C112" s="20"/>
      <c r="E112" s="117"/>
      <c r="F112" s="256"/>
      <c r="G112" s="84"/>
    </row>
    <row r="113" spans="1:7" ht="18">
      <c r="A113" s="118" t="s">
        <v>69</v>
      </c>
      <c r="B113" s="134"/>
      <c r="C113" s="20"/>
      <c r="E113" s="117"/>
      <c r="F113" s="256"/>
      <c r="G113" s="84"/>
    </row>
    <row r="114" spans="1:7" ht="18">
      <c r="A114" s="118" t="s">
        <v>70</v>
      </c>
      <c r="B114" s="134"/>
      <c r="C114" s="20"/>
      <c r="E114" s="117"/>
      <c r="F114" s="256"/>
      <c r="G114" s="84"/>
    </row>
    <row r="115" spans="1:7" ht="18">
      <c r="A115" s="255"/>
      <c r="C115" s="256"/>
      <c r="E115" s="117"/>
      <c r="F115" s="84"/>
      <c r="G115" s="84"/>
    </row>
    <row r="116" spans="1:7" ht="18">
      <c r="A116" s="117"/>
      <c r="B116" s="84"/>
      <c r="C116" s="120"/>
      <c r="E116" s="256"/>
      <c r="F116" s="84"/>
      <c r="G116" s="84"/>
    </row>
    <row r="117" spans="1:7" ht="18">
      <c r="A117" s="118" t="s">
        <v>72</v>
      </c>
      <c r="B117" s="64" t="s">
        <v>13</v>
      </c>
      <c r="C117" s="189" t="s">
        <v>23</v>
      </c>
      <c r="E117" s="117"/>
      <c r="F117" s="84"/>
      <c r="G117" s="84"/>
    </row>
    <row r="118" spans="1:7" ht="18">
      <c r="A118" s="118" t="s">
        <v>73</v>
      </c>
      <c r="B118" s="134"/>
      <c r="C118" s="20"/>
      <c r="E118" s="117"/>
      <c r="F118" s="84"/>
      <c r="G118" s="84"/>
    </row>
    <row r="119" spans="1:7" ht="18">
      <c r="A119" s="118" t="s">
        <v>74</v>
      </c>
      <c r="B119" s="134"/>
      <c r="C119" s="20"/>
      <c r="E119" s="117"/>
      <c r="F119" s="84"/>
      <c r="G119" s="84"/>
    </row>
    <row r="120" spans="1:7" ht="18">
      <c r="A120" s="118" t="s">
        <v>70</v>
      </c>
      <c r="B120" s="20"/>
      <c r="C120" s="20"/>
      <c r="E120" s="117"/>
      <c r="F120" s="84"/>
      <c r="G120" s="84"/>
    </row>
  </sheetData>
  <mergeCells count="1">
    <mergeCell ref="B2:J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pane ySplit="1" topLeftCell="A2" activePane="bottomLeft" state="frozen"/>
      <selection pane="bottomLeft" activeCell="B26" sqref="B26"/>
    </sheetView>
  </sheetViews>
  <sheetFormatPr baseColWidth="10" defaultColWidth="11" defaultRowHeight="15" x14ac:dyDescent="0"/>
  <cols>
    <col min="1" max="1" width="22.6640625" bestFit="1" customWidth="1"/>
    <col min="2" max="2" width="21.33203125" style="222" customWidth="1"/>
    <col min="3" max="3" width="20.83203125" style="222" customWidth="1"/>
    <col min="6" max="6" width="18.83203125" customWidth="1"/>
  </cols>
  <sheetData>
    <row r="1" spans="1:7" ht="20">
      <c r="A1" s="61" t="s">
        <v>13</v>
      </c>
      <c r="B1" s="122" t="s">
        <v>41</v>
      </c>
      <c r="C1" s="122" t="s">
        <v>42</v>
      </c>
    </row>
    <row r="2" spans="1:7" ht="19" thickBot="1">
      <c r="A2" s="149" t="s">
        <v>86</v>
      </c>
      <c r="B2" s="63"/>
      <c r="C2" s="63"/>
      <c r="D2" s="3" t="s">
        <v>38</v>
      </c>
      <c r="E2" s="3"/>
    </row>
    <row r="3" spans="1:7" ht="18">
      <c r="A3" s="149" t="s">
        <v>10</v>
      </c>
      <c r="B3" s="63">
        <v>3</v>
      </c>
      <c r="C3" s="63"/>
      <c r="D3" s="55" t="s">
        <v>19</v>
      </c>
      <c r="E3" s="21" t="s">
        <v>23</v>
      </c>
    </row>
    <row r="4" spans="1:7" ht="18">
      <c r="A4" s="149" t="s">
        <v>85</v>
      </c>
      <c r="B4" s="63">
        <v>11</v>
      </c>
      <c r="C4" s="63">
        <v>5</v>
      </c>
      <c r="D4" s="56" t="s">
        <v>30</v>
      </c>
      <c r="E4" s="22">
        <v>15</v>
      </c>
    </row>
    <row r="5" spans="1:7" ht="18">
      <c r="A5" s="149" t="s">
        <v>63</v>
      </c>
      <c r="B5" s="63">
        <v>15</v>
      </c>
      <c r="C5" s="63"/>
      <c r="D5" s="56" t="s">
        <v>31</v>
      </c>
      <c r="E5" s="22">
        <v>13</v>
      </c>
    </row>
    <row r="6" spans="1:7" ht="18">
      <c r="A6" s="149" t="s">
        <v>43</v>
      </c>
      <c r="B6" s="63">
        <v>13</v>
      </c>
      <c r="C6" s="63">
        <v>7</v>
      </c>
      <c r="D6" s="56" t="s">
        <v>32</v>
      </c>
      <c r="E6" s="22">
        <v>11</v>
      </c>
    </row>
    <row r="7" spans="1:7" ht="18">
      <c r="A7" s="149" t="s">
        <v>12</v>
      </c>
      <c r="B7" s="63">
        <v>7</v>
      </c>
      <c r="C7" s="63"/>
      <c r="D7" s="56" t="s">
        <v>33</v>
      </c>
      <c r="E7" s="22">
        <v>9</v>
      </c>
    </row>
    <row r="8" spans="1:7" ht="18">
      <c r="A8" s="149" t="s">
        <v>8</v>
      </c>
      <c r="B8" s="63">
        <v>5</v>
      </c>
      <c r="C8" s="63"/>
      <c r="D8" s="56" t="s">
        <v>34</v>
      </c>
      <c r="E8" s="22">
        <v>7</v>
      </c>
    </row>
    <row r="9" spans="1:7" ht="18">
      <c r="A9" s="149" t="s">
        <v>9</v>
      </c>
      <c r="B9" s="63"/>
      <c r="C9" s="63"/>
      <c r="D9" s="56" t="s">
        <v>35</v>
      </c>
      <c r="E9" s="22">
        <v>5</v>
      </c>
    </row>
    <row r="10" spans="1:7" ht="18">
      <c r="A10" s="149" t="s">
        <v>7</v>
      </c>
      <c r="B10" s="63">
        <v>9</v>
      </c>
      <c r="C10" s="63">
        <v>9</v>
      </c>
      <c r="D10" s="56" t="s">
        <v>36</v>
      </c>
      <c r="E10" s="22">
        <v>3</v>
      </c>
    </row>
    <row r="11" spans="1:7" ht="19" thickBot="1">
      <c r="A11" s="149" t="s">
        <v>62</v>
      </c>
      <c r="B11" s="63"/>
      <c r="C11" s="63"/>
      <c r="D11" s="57" t="s">
        <v>37</v>
      </c>
      <c r="E11" s="23">
        <v>1</v>
      </c>
    </row>
    <row r="12" spans="1:7" ht="18">
      <c r="A12" s="149" t="s">
        <v>6</v>
      </c>
      <c r="B12" s="63">
        <v>15</v>
      </c>
      <c r="C12" s="63">
        <v>13</v>
      </c>
    </row>
    <row r="13" spans="1:7" ht="18">
      <c r="A13" s="149" t="s">
        <v>28</v>
      </c>
      <c r="B13" s="63">
        <v>11</v>
      </c>
      <c r="C13" s="63"/>
      <c r="E13" s="3"/>
    </row>
    <row r="14" spans="1:7" ht="18">
      <c r="A14" s="149" t="s">
        <v>11</v>
      </c>
      <c r="B14" s="63">
        <v>3</v>
      </c>
      <c r="C14" s="63">
        <v>1</v>
      </c>
      <c r="E14" s="137" t="s">
        <v>71</v>
      </c>
      <c r="F14" s="64" t="s">
        <v>13</v>
      </c>
      <c r="G14" s="64" t="s">
        <v>23</v>
      </c>
    </row>
    <row r="15" spans="1:7" ht="18">
      <c r="A15" s="149"/>
      <c r="B15" s="63"/>
      <c r="C15" s="63"/>
      <c r="E15" s="138" t="s">
        <v>73</v>
      </c>
      <c r="F15" s="88"/>
      <c r="G15" s="88"/>
    </row>
    <row r="16" spans="1:7" ht="18">
      <c r="A16" s="149"/>
      <c r="B16" s="63"/>
      <c r="C16" s="63"/>
      <c r="E16" s="138" t="s">
        <v>69</v>
      </c>
      <c r="F16" s="88"/>
      <c r="G16" s="88"/>
    </row>
    <row r="17" spans="1:7" ht="18">
      <c r="A17" s="149"/>
      <c r="B17" s="63"/>
      <c r="C17" s="63"/>
      <c r="E17" s="138" t="s">
        <v>70</v>
      </c>
      <c r="F17" s="88"/>
      <c r="G17" s="88"/>
    </row>
    <row r="18" spans="1:7" ht="18">
      <c r="A18" s="149"/>
      <c r="B18" s="63"/>
      <c r="C18" s="63"/>
      <c r="E18" s="139"/>
      <c r="F18" s="3"/>
      <c r="G18" s="3"/>
    </row>
    <row r="19" spans="1:7" ht="18">
      <c r="A19" s="149"/>
      <c r="B19" s="63"/>
      <c r="C19" s="63"/>
      <c r="E19" s="137" t="s">
        <v>72</v>
      </c>
      <c r="F19" s="64" t="s">
        <v>13</v>
      </c>
      <c r="G19" s="64" t="s">
        <v>23</v>
      </c>
    </row>
    <row r="20" spans="1:7" ht="18">
      <c r="A20" s="149" t="s">
        <v>87</v>
      </c>
      <c r="B20" s="63"/>
      <c r="C20" s="63"/>
      <c r="E20" s="138" t="s">
        <v>73</v>
      </c>
      <c r="F20" s="88"/>
      <c r="G20" s="88"/>
    </row>
    <row r="21" spans="1:7" ht="18">
      <c r="A21" s="240" t="s">
        <v>59</v>
      </c>
      <c r="B21" s="63">
        <v>15</v>
      </c>
      <c r="C21" s="63">
        <v>13</v>
      </c>
      <c r="E21" s="138" t="s">
        <v>74</v>
      </c>
      <c r="F21" s="88"/>
      <c r="G21" s="88"/>
    </row>
    <row r="22" spans="1:7" ht="18">
      <c r="A22" s="240" t="s">
        <v>56</v>
      </c>
      <c r="B22" s="63"/>
      <c r="C22" s="63"/>
      <c r="E22" s="138" t="s">
        <v>70</v>
      </c>
      <c r="F22" s="88"/>
      <c r="G22" s="88"/>
    </row>
    <row r="23" spans="1:7" ht="18">
      <c r="A23" s="240" t="s">
        <v>100</v>
      </c>
      <c r="B23" s="63">
        <v>15</v>
      </c>
      <c r="C23" s="63">
        <v>3</v>
      </c>
    </row>
    <row r="24" spans="1:7" ht="18">
      <c r="A24" s="240" t="s">
        <v>60</v>
      </c>
      <c r="B24" s="63">
        <v>7</v>
      </c>
      <c r="C24" s="63"/>
    </row>
    <row r="25" spans="1:7" ht="18">
      <c r="A25" s="240" t="s">
        <v>61</v>
      </c>
      <c r="B25" s="63">
        <v>13</v>
      </c>
      <c r="C25" s="63">
        <v>9</v>
      </c>
    </row>
    <row r="26" spans="1:7" ht="18">
      <c r="A26" s="240" t="s">
        <v>101</v>
      </c>
      <c r="B26" s="64">
        <v>11</v>
      </c>
      <c r="C26" s="64"/>
    </row>
    <row r="27" spans="1:7" ht="18">
      <c r="A27" s="240" t="s">
        <v>102</v>
      </c>
      <c r="B27" s="64">
        <v>5</v>
      </c>
      <c r="C27" s="64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Overall</vt:lpstr>
      <vt:lpstr>Unit Inspection</vt:lpstr>
      <vt:lpstr>Armed</vt:lpstr>
      <vt:lpstr>Unarmed</vt:lpstr>
      <vt:lpstr>Male CG</vt:lpstr>
      <vt:lpstr>Female CG</vt:lpstr>
      <vt:lpstr>Male PT</vt:lpstr>
      <vt:lpstr>Female PT</vt:lpstr>
      <vt:lpstr>Air Rifle</vt:lpstr>
      <vt:lpstr>Tables</vt:lpstr>
    </vt:vector>
  </TitlesOfParts>
  <Company>SFPS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</dc:creator>
  <cp:lastModifiedBy>Craig</cp:lastModifiedBy>
  <cp:lastPrinted>2019-03-31T00:44:10Z</cp:lastPrinted>
  <dcterms:created xsi:type="dcterms:W3CDTF">2015-12-14T16:48:13Z</dcterms:created>
  <dcterms:modified xsi:type="dcterms:W3CDTF">2019-04-02T13:21:59Z</dcterms:modified>
</cp:coreProperties>
</file>